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33U85PA\Users\Korisnik\Desktop\desktop\Financijsko\2025\Izmjene i dopune proračuna za 2025.g\"/>
    </mc:Choice>
  </mc:AlternateContent>
  <xr:revisionPtr revIDLastSave="0" documentId="13_ncr:1_{A2C71B8A-F04C-4ADB-8F64-9B5DD283A21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5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E302" i="1" l="1"/>
  <c r="E62" i="1"/>
  <c r="C24" i="1"/>
  <c r="E26" i="1"/>
  <c r="E332" i="1"/>
  <c r="D331" i="1"/>
  <c r="D330" i="1" s="1"/>
  <c r="C331" i="1"/>
  <c r="C330" i="1" s="1"/>
  <c r="C121" i="1"/>
  <c r="E331" i="1" l="1"/>
  <c r="E330" i="1"/>
  <c r="E207" i="1"/>
  <c r="E297" i="1" l="1"/>
  <c r="E120" i="1"/>
  <c r="D9" i="1" l="1"/>
  <c r="D82" i="1" l="1"/>
  <c r="D81" i="1" s="1"/>
  <c r="D80" i="1" s="1"/>
  <c r="D74" i="1"/>
  <c r="D73" i="1" s="1"/>
  <c r="D78" i="1"/>
  <c r="D77" i="1" s="1"/>
  <c r="D71" i="1"/>
  <c r="D70" i="1" s="1"/>
  <c r="D67" i="1"/>
  <c r="D60" i="1"/>
  <c r="D53" i="1"/>
  <c r="D39" i="1"/>
  <c r="D43" i="1"/>
  <c r="D36" i="1"/>
  <c r="D34" i="1"/>
  <c r="D31" i="1"/>
  <c r="D24" i="1"/>
  <c r="D21" i="1"/>
  <c r="D17" i="1"/>
  <c r="D11" i="1"/>
  <c r="D328" i="1"/>
  <c r="D323" i="1"/>
  <c r="D321" i="1"/>
  <c r="D302" i="1"/>
  <c r="D279" i="1"/>
  <c r="D272" i="1"/>
  <c r="D270" i="1"/>
  <c r="D249" i="1"/>
  <c r="D237" i="1"/>
  <c r="D234" i="1"/>
  <c r="D228" i="1"/>
  <c r="D223" i="1"/>
  <c r="D222" i="1" s="1"/>
  <c r="D218" i="1"/>
  <c r="D217" i="1" s="1"/>
  <c r="D198" i="1"/>
  <c r="D161" i="1"/>
  <c r="E161" i="1" s="1"/>
  <c r="D146" i="1"/>
  <c r="D128" i="1"/>
  <c r="D121" i="1"/>
  <c r="D113" i="1"/>
  <c r="D93" i="1"/>
  <c r="E329" i="1"/>
  <c r="E326" i="1"/>
  <c r="E325" i="1"/>
  <c r="E324" i="1"/>
  <c r="E322" i="1"/>
  <c r="E312" i="1"/>
  <c r="E313" i="1"/>
  <c r="E314" i="1"/>
  <c r="E315" i="1"/>
  <c r="E316" i="1"/>
  <c r="E317" i="1"/>
  <c r="E318" i="1"/>
  <c r="E319" i="1"/>
  <c r="E320" i="1"/>
  <c r="E311" i="1"/>
  <c r="E309" i="1"/>
  <c r="E308" i="1"/>
  <c r="E306" i="1"/>
  <c r="E305" i="1"/>
  <c r="E304" i="1"/>
  <c r="E289" i="1"/>
  <c r="E290" i="1"/>
  <c r="E291" i="1"/>
  <c r="E292" i="1"/>
  <c r="E293" i="1"/>
  <c r="E295" i="1"/>
  <c r="E296" i="1"/>
  <c r="E298" i="1"/>
  <c r="E299" i="1"/>
  <c r="E300" i="1"/>
  <c r="E301" i="1"/>
  <c r="E288" i="1"/>
  <c r="E282" i="1"/>
  <c r="E283" i="1"/>
  <c r="E284" i="1"/>
  <c r="E285" i="1"/>
  <c r="E286" i="1"/>
  <c r="E281" i="1"/>
  <c r="E277" i="1"/>
  <c r="E273" i="1"/>
  <c r="E271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50" i="1"/>
  <c r="E239" i="1"/>
  <c r="E240" i="1"/>
  <c r="E241" i="1"/>
  <c r="E242" i="1"/>
  <c r="E243" i="1"/>
  <c r="E244" i="1"/>
  <c r="E245" i="1"/>
  <c r="E246" i="1"/>
  <c r="E247" i="1"/>
  <c r="E238" i="1"/>
  <c r="E235" i="1"/>
  <c r="E230" i="1"/>
  <c r="E231" i="1"/>
  <c r="E232" i="1"/>
  <c r="E233" i="1"/>
  <c r="E229" i="1"/>
  <c r="E225" i="1"/>
  <c r="E226" i="1"/>
  <c r="E224" i="1"/>
  <c r="E220" i="1"/>
  <c r="E221" i="1"/>
  <c r="E219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9" i="1"/>
  <c r="E200" i="1"/>
  <c r="E201" i="1"/>
  <c r="E202" i="1"/>
  <c r="E203" i="1"/>
  <c r="E204" i="1"/>
  <c r="E205" i="1"/>
  <c r="E206" i="1"/>
  <c r="E208" i="1"/>
  <c r="E209" i="1"/>
  <c r="E210" i="1"/>
  <c r="E211" i="1"/>
  <c r="E212" i="1"/>
  <c r="E213" i="1"/>
  <c r="E214" i="1"/>
  <c r="E215" i="1"/>
  <c r="E216" i="1"/>
  <c r="E162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47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29" i="1"/>
  <c r="E122" i="1"/>
  <c r="E123" i="1"/>
  <c r="E124" i="1"/>
  <c r="E125" i="1"/>
  <c r="E126" i="1"/>
  <c r="E115" i="1"/>
  <c r="E116" i="1"/>
  <c r="E117" i="1"/>
  <c r="E118" i="1"/>
  <c r="E119" i="1"/>
  <c r="E11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94" i="1"/>
  <c r="C302" i="1"/>
  <c r="C279" i="1"/>
  <c r="C321" i="1"/>
  <c r="C328" i="1"/>
  <c r="C327" i="1" s="1"/>
  <c r="C323" i="1"/>
  <c r="C249" i="1"/>
  <c r="C228" i="1"/>
  <c r="C198" i="1"/>
  <c r="C161" i="1"/>
  <c r="C146" i="1"/>
  <c r="C128" i="1"/>
  <c r="E198" i="1" l="1"/>
  <c r="E279" i="1"/>
  <c r="E321" i="1"/>
  <c r="C278" i="1"/>
  <c r="E323" i="1"/>
  <c r="E128" i="1"/>
  <c r="E328" i="1"/>
  <c r="E249" i="1"/>
  <c r="D227" i="1"/>
  <c r="E228" i="1"/>
  <c r="D92" i="1"/>
  <c r="D52" i="1"/>
  <c r="D38" i="1"/>
  <c r="D20" i="1"/>
  <c r="D8" i="1"/>
  <c r="D327" i="1"/>
  <c r="E327" i="1" s="1"/>
  <c r="D278" i="1"/>
  <c r="D248" i="1"/>
  <c r="D236" i="1"/>
  <c r="D127" i="1"/>
  <c r="E146" i="1"/>
  <c r="E121" i="1"/>
  <c r="C113" i="1"/>
  <c r="E113" i="1" s="1"/>
  <c r="C93" i="1"/>
  <c r="E93" i="1" s="1"/>
  <c r="E278" i="1" l="1"/>
  <c r="D7" i="1"/>
  <c r="D5" i="1" s="1"/>
  <c r="D91" i="1"/>
  <c r="C92" i="1"/>
  <c r="E92" i="1" s="1"/>
  <c r="D89" i="1" l="1"/>
  <c r="E89" i="1" s="1"/>
  <c r="E84" i="1"/>
  <c r="E83" i="1"/>
  <c r="E79" i="1"/>
  <c r="E76" i="1"/>
  <c r="E75" i="1"/>
  <c r="E72" i="1"/>
  <c r="E69" i="1"/>
  <c r="E68" i="1"/>
  <c r="E66" i="1"/>
  <c r="E65" i="1"/>
  <c r="E64" i="1"/>
  <c r="E63" i="1"/>
  <c r="E61" i="1"/>
  <c r="E59" i="1"/>
  <c r="E58" i="1"/>
  <c r="E57" i="1"/>
  <c r="E56" i="1"/>
  <c r="E55" i="1"/>
  <c r="E54" i="1"/>
  <c r="E51" i="1"/>
  <c r="E50" i="1"/>
  <c r="E48" i="1"/>
  <c r="E49" i="1"/>
  <c r="E47" i="1"/>
  <c r="E46" i="1"/>
  <c r="E45" i="1"/>
  <c r="E44" i="1"/>
  <c r="E42" i="1"/>
  <c r="E41" i="1"/>
  <c r="E40" i="1"/>
  <c r="E37" i="1"/>
  <c r="E35" i="1"/>
  <c r="E33" i="1"/>
  <c r="E32" i="1"/>
  <c r="E30" i="1"/>
  <c r="E29" i="1"/>
  <c r="E28" i="1"/>
  <c r="E27" i="1"/>
  <c r="E25" i="1"/>
  <c r="E23" i="1"/>
  <c r="E22" i="1"/>
  <c r="E19" i="1"/>
  <c r="E18" i="1"/>
  <c r="E16" i="1"/>
  <c r="E15" i="1"/>
  <c r="E14" i="1"/>
  <c r="E13" i="1"/>
  <c r="E12" i="1"/>
  <c r="C43" i="1"/>
  <c r="E43" i="1" s="1"/>
  <c r="C11" i="1"/>
  <c r="E11" i="1" s="1"/>
  <c r="C82" i="1"/>
  <c r="C81" i="1" s="1"/>
  <c r="C80" i="1" s="1"/>
  <c r="E80" i="1" s="1"/>
  <c r="C78" i="1"/>
  <c r="E78" i="1" s="1"/>
  <c r="C74" i="1"/>
  <c r="C73" i="1" s="1"/>
  <c r="E73" i="1" s="1"/>
  <c r="C71" i="1"/>
  <c r="C70" i="1" s="1"/>
  <c r="E70" i="1" s="1"/>
  <c r="C67" i="1"/>
  <c r="E67" i="1" s="1"/>
  <c r="C60" i="1"/>
  <c r="E60" i="1" s="1"/>
  <c r="C53" i="1"/>
  <c r="E53" i="1" s="1"/>
  <c r="C77" i="1" l="1"/>
  <c r="E77" i="1" s="1"/>
  <c r="E74" i="1"/>
  <c r="E81" i="1"/>
  <c r="E71" i="1"/>
  <c r="E82" i="1"/>
  <c r="C39" i="1"/>
  <c r="E39" i="1" s="1"/>
  <c r="C36" i="1"/>
  <c r="E36" i="1" s="1"/>
  <c r="C34" i="1"/>
  <c r="E34" i="1" s="1"/>
  <c r="C31" i="1"/>
  <c r="E31" i="1" s="1"/>
  <c r="E24" i="1"/>
  <c r="C21" i="1"/>
  <c r="E21" i="1" s="1"/>
  <c r="C17" i="1"/>
  <c r="E17" i="1" s="1"/>
  <c r="C9" i="1"/>
  <c r="E10" i="1"/>
  <c r="C8" i="1" l="1"/>
  <c r="E8" i="1" s="1"/>
  <c r="E9" i="1"/>
  <c r="C38" i="1"/>
  <c r="E38" i="1" s="1"/>
  <c r="C52" i="1"/>
  <c r="E52" i="1" s="1"/>
  <c r="C20" i="1"/>
  <c r="E20" i="1" s="1"/>
  <c r="C272" i="1"/>
  <c r="E272" i="1" s="1"/>
  <c r="C270" i="1"/>
  <c r="E270" i="1" s="1"/>
  <c r="C237" i="1"/>
  <c r="C234" i="1"/>
  <c r="E234" i="1" s="1"/>
  <c r="C223" i="1"/>
  <c r="C218" i="1"/>
  <c r="C127" i="1"/>
  <c r="C276" i="1"/>
  <c r="C236" i="1" l="1"/>
  <c r="E236" i="1" s="1"/>
  <c r="E237" i="1"/>
  <c r="E127" i="1"/>
  <c r="C217" i="1"/>
  <c r="E217" i="1" s="1"/>
  <c r="E218" i="1"/>
  <c r="C222" i="1"/>
  <c r="E222" i="1" s="1"/>
  <c r="E223" i="1"/>
  <c r="C7" i="1"/>
  <c r="C5" i="1" s="1"/>
  <c r="E5" i="1" s="1"/>
  <c r="C227" i="1"/>
  <c r="E227" i="1" s="1"/>
  <c r="C248" i="1"/>
  <c r="E248" i="1" s="1"/>
  <c r="C91" i="1" l="1"/>
  <c r="E7" i="1"/>
  <c r="C275" i="1"/>
  <c r="C274" i="1" s="1"/>
  <c r="E91" i="1" l="1"/>
  <c r="D276" i="1" l="1"/>
  <c r="E276" i="1" l="1"/>
  <c r="D275" i="1"/>
  <c r="E275" i="1" l="1"/>
  <c r="D274" i="1"/>
  <c r="E274" i="1" l="1"/>
</calcChain>
</file>

<file path=xl/sharedStrings.xml><?xml version="1.0" encoding="utf-8"?>
<sst xmlns="http://schemas.openxmlformats.org/spreadsheetml/2006/main" count="586" uniqueCount="581">
  <si>
    <t>PRIHODI</t>
  </si>
  <si>
    <t>UKUPNO PRIHODI</t>
  </si>
  <si>
    <t>Račun</t>
  </si>
  <si>
    <t>Vrsta prihoda</t>
  </si>
  <si>
    <t xml:space="preserve">PRIHODI POSLOVANJA                                                             </t>
  </si>
  <si>
    <t>Prihodi od poreza</t>
  </si>
  <si>
    <t>Porez i prirez na dohodak</t>
  </si>
  <si>
    <t>61111-6001</t>
  </si>
  <si>
    <t>Porez i prirez na dohodak od nesam. rada i dr. samostl.djel.</t>
  </si>
  <si>
    <t>Porez na imovinu</t>
  </si>
  <si>
    <t>61315-6028</t>
  </si>
  <si>
    <t>Porez na korištenje javnih površina</t>
  </si>
  <si>
    <t>61341-6033</t>
  </si>
  <si>
    <t>Porez na promet nekretnina</t>
  </si>
  <si>
    <t>61342-6034</t>
  </si>
  <si>
    <t>Ostali povremeni porezi na imovinu</t>
  </si>
  <si>
    <t>Porez na robu i usluge</t>
  </si>
  <si>
    <t>61424-6043</t>
  </si>
  <si>
    <t>Porez na potrošnju alkoholnih i bezalkoholnih pića</t>
  </si>
  <si>
    <t>61453-6054</t>
  </si>
  <si>
    <t>Porez na tvrtku odnosno naziv tvrtke</t>
  </si>
  <si>
    <t>Pomoći od inozemnih i subjekata opće države</t>
  </si>
  <si>
    <t>63231-6086</t>
  </si>
  <si>
    <t>Tekuće pomoći od institucija i tijela EU</t>
  </si>
  <si>
    <t>63241-6087</t>
  </si>
  <si>
    <t>Pomoći proračunu iz drugih proračuna i izvanproračunskim korisnicima</t>
  </si>
  <si>
    <t>63311-6088</t>
  </si>
  <si>
    <t xml:space="preserve">Tekuće pomoći iz državnog proračuna </t>
  </si>
  <si>
    <t>63312-6089</t>
  </si>
  <si>
    <t>Tekuće pomoći iz županijskih proračuna</t>
  </si>
  <si>
    <t>63321-6092</t>
  </si>
  <si>
    <t>Kapitalne pomoći iz državnog proračuna</t>
  </si>
  <si>
    <t>63322-6093</t>
  </si>
  <si>
    <t>Kapitalne pomoći iz županijskih proračuna</t>
  </si>
  <si>
    <t>63414-6096</t>
  </si>
  <si>
    <t>Tekuće pomoći od HZMO-a, HZZ-a i HZZO-a</t>
  </si>
  <si>
    <t>63415-6097</t>
  </si>
  <si>
    <t xml:space="preserve">Pomoći iz EU </t>
  </si>
  <si>
    <t>63811-6123</t>
  </si>
  <si>
    <t>Pomoći iz EU - Zaželi</t>
  </si>
  <si>
    <t>Prihodi od imovine</t>
  </si>
  <si>
    <t>Prihodi od financijske imovine</t>
  </si>
  <si>
    <t>64132-6140</t>
  </si>
  <si>
    <t>Prihodi od kamata</t>
  </si>
  <si>
    <t>641321-6297</t>
  </si>
  <si>
    <t>Pasivna kamata program Zaželi</t>
  </si>
  <si>
    <t>64143-6143</t>
  </si>
  <si>
    <t>Zatezne kamate</t>
  </si>
  <si>
    <t>Prihodi od nefinancijske imovine</t>
  </si>
  <si>
    <t>64219-6166</t>
  </si>
  <si>
    <t>Naknade za ostale koncesije - dimnjačar, voda</t>
  </si>
  <si>
    <t>642191-6298</t>
  </si>
  <si>
    <t>Naknade za ostale koncesije - odvoz smeća</t>
  </si>
  <si>
    <t>642192-6299</t>
  </si>
  <si>
    <t>Naknade za ostale koncesije - poljoprivredno zemljište</t>
  </si>
  <si>
    <t>642193-6300</t>
  </si>
  <si>
    <t>Naknade za ostale koncesije - Plin</t>
  </si>
  <si>
    <t>64229-6171</t>
  </si>
  <si>
    <t>Prihodi od zakupa nekretnina</t>
  </si>
  <si>
    <t>64222-6167</t>
  </si>
  <si>
    <t>Prihodi od zakupa poljoprivrednog zemljišta</t>
  </si>
  <si>
    <t>64299-6189</t>
  </si>
  <si>
    <t>Prihodi od legalizacije</t>
  </si>
  <si>
    <t>Prihodi po administrativnoj pristojbi po pos. propisima</t>
  </si>
  <si>
    <t>Administrativne (upravne ) pristojbe</t>
  </si>
  <si>
    <t>65123-6221</t>
  </si>
  <si>
    <t>Gradske i općinske upravne pristojbe</t>
  </si>
  <si>
    <t>65129-6222</t>
  </si>
  <si>
    <t>Ostale naknade utvrđene odlukama općinskog vijeća</t>
  </si>
  <si>
    <t>65139-6231</t>
  </si>
  <si>
    <t>Javni biljezi</t>
  </si>
  <si>
    <t>65149-6234</t>
  </si>
  <si>
    <t>Ostale nespomenute naknade i pristojbe</t>
  </si>
  <si>
    <t>Ostale nespomenute naknade i pristojbe-RUDNA RENTA</t>
  </si>
  <si>
    <t>651491-6301</t>
  </si>
  <si>
    <t>Grobna naknada</t>
  </si>
  <si>
    <t>Prihodi po posebnim propisima</t>
  </si>
  <si>
    <t>Prihodi vodnog doprinosa</t>
  </si>
  <si>
    <t>65241-6247</t>
  </si>
  <si>
    <t>Doprinos za šume</t>
  </si>
  <si>
    <t>Prihodi s naslova osiguranja, refundacije štete i totalne štete</t>
  </si>
  <si>
    <t>65271-6259</t>
  </si>
  <si>
    <t>Naknade za izdane vrijednosne papire</t>
  </si>
  <si>
    <t>65269-6258</t>
  </si>
  <si>
    <t>Ostali nespomenuti prihodi po posebnim propisima</t>
  </si>
  <si>
    <t>Komunalni doprinos i naknade</t>
  </si>
  <si>
    <t>65311-6262</t>
  </si>
  <si>
    <t>Komunalni doprinosi</t>
  </si>
  <si>
    <t>65321-6263</t>
  </si>
  <si>
    <t>Komunalne naknade</t>
  </si>
  <si>
    <t>Kazne</t>
  </si>
  <si>
    <t>Naplaćeni troškovi prisilne naplate-ovrhe</t>
  </si>
  <si>
    <t>68191-6292</t>
  </si>
  <si>
    <t>67311-6283</t>
  </si>
  <si>
    <t>PRIHODI OD PRODAJE NEFINANCIJSKE IMOVINE</t>
  </si>
  <si>
    <t>Prihodi od prodaje neproizvedene dugotrajne imovine</t>
  </si>
  <si>
    <t>Prihodi od prodaje materi. Imovine-prirodna bogatstva</t>
  </si>
  <si>
    <t>71111-7001</t>
  </si>
  <si>
    <t>Poljoprivredno zemljište - prodaja</t>
  </si>
  <si>
    <t>RASHODI</t>
  </si>
  <si>
    <t>UKUPNO RASHODI</t>
  </si>
  <si>
    <t>Br.konta</t>
  </si>
  <si>
    <t>Vrsta rashoda</t>
  </si>
  <si>
    <t>RASHODI POSLOVANJA</t>
  </si>
  <si>
    <t>Rashodi za zaposlene</t>
  </si>
  <si>
    <t>Plaće</t>
  </si>
  <si>
    <t>Ostali rashodi za zaposlene</t>
  </si>
  <si>
    <t>Doprinosi na plaće</t>
  </si>
  <si>
    <t>Materijani rashodi</t>
  </si>
  <si>
    <t>Naknade troškova zaposlenima</t>
  </si>
  <si>
    <t>Rashodi za materijal i energiju</t>
  </si>
  <si>
    <t>Rashodi za usluge</t>
  </si>
  <si>
    <t>Financijski rashodi</t>
  </si>
  <si>
    <t>Ostali financijski rashodi</t>
  </si>
  <si>
    <t>Subvencije</t>
  </si>
  <si>
    <t>Subvencije trg. Druš., obrtnicina, poljoprivrednicima</t>
  </si>
  <si>
    <t>Pomoći dane u inozemstvo i unutar opće države</t>
  </si>
  <si>
    <t>Pomoći unutar opće države</t>
  </si>
  <si>
    <t>Pomoći proračunskim korisnicima drugih proračuna</t>
  </si>
  <si>
    <t>Ostale naknade građanima i kućanstvima iz proračuna</t>
  </si>
  <si>
    <t>Ostali rashodi</t>
  </si>
  <si>
    <t>Tekuće donacije</t>
  </si>
  <si>
    <t>Naknade štete</t>
  </si>
  <si>
    <t>Kapitalne pomoći HV</t>
  </si>
  <si>
    <t>RASHODI ZA NABAVU NEFINANCIJSKE IMOVINE</t>
  </si>
  <si>
    <t>Rashodi za nabavu proizvedene dugotrajne imovine</t>
  </si>
  <si>
    <t>Građevinski objekti</t>
  </si>
  <si>
    <t>Postrojenja i oprema, uređaji i strojevi</t>
  </si>
  <si>
    <t>Prijevozna sredstva</t>
  </si>
  <si>
    <t>Nematerijalna proizvedena imovina</t>
  </si>
  <si>
    <t>Rashodi za dodatna ulaganja na nefinancijskoj imovini</t>
  </si>
  <si>
    <t xml:space="preserve">Dodatna ulaganja na građevinskim objektima </t>
  </si>
  <si>
    <t>Kapitalne pomoći iz EU fondova</t>
  </si>
  <si>
    <t>Rashodi za nabavu neproizvedene dugotrajne imovine</t>
  </si>
  <si>
    <t>Materijalna imovina - prirodna bogatstva</t>
  </si>
  <si>
    <t>651492-6302</t>
  </si>
  <si>
    <t>673111-6303</t>
  </si>
  <si>
    <t>Prihodi od HZZO-a na temelju ugovornih obveza</t>
  </si>
  <si>
    <t>Prihodi na temelju ugovornih obveza-HZZ</t>
  </si>
  <si>
    <t>Prihodi na temelju ugovornih obveza-Hrv.vode</t>
  </si>
  <si>
    <t>Pomoći izravnanja za decentralizirane funkcije  i fiskalnog izravnanja</t>
  </si>
  <si>
    <t>Pomoći fiskalnog izravnanja</t>
  </si>
  <si>
    <t>Kazne, upravne mjere i ostali prihodi</t>
  </si>
  <si>
    <t>71112-7002</t>
  </si>
  <si>
    <t>Građevinsko zemljište - prodaja</t>
  </si>
  <si>
    <t>61316-6305</t>
  </si>
  <si>
    <t>Porez na nekretnine</t>
  </si>
  <si>
    <t>Uredska oprema i namještaj</t>
  </si>
  <si>
    <t>Uređaji, strojevi i oprema za ostale namjene</t>
  </si>
  <si>
    <t>Oprema za održavanje i zaštitu</t>
  </si>
  <si>
    <t>Poslovni objekti</t>
  </si>
  <si>
    <t>Ostali građevinski objekti</t>
  </si>
  <si>
    <t>63531-6304</t>
  </si>
  <si>
    <t>65221-6242</t>
  </si>
  <si>
    <r>
      <t>Tekuće pomoći od izvanproračun.korisnika-</t>
    </r>
    <r>
      <rPr>
        <sz val="8"/>
        <rFont val="Calibri"/>
        <family val="2"/>
        <charset val="238"/>
      </rPr>
      <t xml:space="preserve">FOND ZA ZAŠTITU OKOLIŠA </t>
    </r>
  </si>
  <si>
    <t>Naknade građanima i kućanstvima na temelju osiguranja i druge naknade</t>
  </si>
  <si>
    <t>Prihodi od prodaje proizvoda i robe te pruženih usluga, prihodi od donacija te povrati po protestiranim jamstvima</t>
  </si>
  <si>
    <t>Prihodi iz nadležnog proračuna i od HZZO-a temeljem ugovornih obveza</t>
  </si>
  <si>
    <t>IZMJENE I DOPUNE PRORAČUNA ZA 2025. GODINU</t>
  </si>
  <si>
    <t>PLAN 2025.</t>
  </si>
  <si>
    <t>NOVI PLAN 2025.</t>
  </si>
  <si>
    <t>RAZLIKA</t>
  </si>
  <si>
    <t>NOVI PLAN 2025</t>
  </si>
  <si>
    <t>63314-6091</t>
  </si>
  <si>
    <t>Tekuće pomoći iz općinskog proračuna</t>
  </si>
  <si>
    <t>66323-6274</t>
  </si>
  <si>
    <t>Kapitalne donacije od trgovačkih društava</t>
  </si>
  <si>
    <t>Donacije od pravnih i fizičkih osoba izvan općeg proračuna te povrat donacija i kapitalnih pomoći po protestiranim jamstvima</t>
  </si>
  <si>
    <t>61314-6027</t>
  </si>
  <si>
    <t>Porez na promet kuća za odmor</t>
  </si>
  <si>
    <t>64236-6177</t>
  </si>
  <si>
    <t>Prihodi od spomeničke rente</t>
  </si>
  <si>
    <t>31111-3001</t>
  </si>
  <si>
    <t>311111-3345</t>
  </si>
  <si>
    <t>311112-3346</t>
  </si>
  <si>
    <t>311113-3347</t>
  </si>
  <si>
    <t>311114-3348</t>
  </si>
  <si>
    <t>3111110-3426</t>
  </si>
  <si>
    <t>3111111-3427</t>
  </si>
  <si>
    <t>3111112-3428</t>
  </si>
  <si>
    <t>3111113-3429</t>
  </si>
  <si>
    <t>3111114-3430</t>
  </si>
  <si>
    <t>311115-3349</t>
  </si>
  <si>
    <t>311116-3350</t>
  </si>
  <si>
    <t>311117-3351</t>
  </si>
  <si>
    <t>311118-3352</t>
  </si>
  <si>
    <t>311119-3425</t>
  </si>
  <si>
    <t>31126-3009</t>
  </si>
  <si>
    <t>311261-3358</t>
  </si>
  <si>
    <t>311262-3359</t>
  </si>
  <si>
    <t>311263-3360</t>
  </si>
  <si>
    <t>31211-3013</t>
  </si>
  <si>
    <t>31212-3014</t>
  </si>
  <si>
    <t>312121-3362</t>
  </si>
  <si>
    <t>312122-3363</t>
  </si>
  <si>
    <t>31215-3017</t>
  </si>
  <si>
    <t>31216-3018</t>
  </si>
  <si>
    <t>31321-3021</t>
  </si>
  <si>
    <t>313211-3353</t>
  </si>
  <si>
    <t>313213-3355</t>
  </si>
  <si>
    <t>313214-3356</t>
  </si>
  <si>
    <t>32111-3026</t>
  </si>
  <si>
    <t>321111-3357</t>
  </si>
  <si>
    <t>32112-3027</t>
  </si>
  <si>
    <t>32113-3028</t>
  </si>
  <si>
    <t>32114-3029</t>
  </si>
  <si>
    <t>32115-3030</t>
  </si>
  <si>
    <t>321151-3369</t>
  </si>
  <si>
    <t>32116-3031</t>
  </si>
  <si>
    <t>32121-3034</t>
  </si>
  <si>
    <t>321211-3371</t>
  </si>
  <si>
    <t>321212-3372</t>
  </si>
  <si>
    <t>321213-3432</t>
  </si>
  <si>
    <t>32131-3037</t>
  </si>
  <si>
    <t>321311-3373</t>
  </si>
  <si>
    <t>32141-3039</t>
  </si>
  <si>
    <t>321411-3374</t>
  </si>
  <si>
    <t>321412-3375</t>
  </si>
  <si>
    <t>32211-3041</t>
  </si>
  <si>
    <t>32111-3431</t>
  </si>
  <si>
    <t>32212-3042</t>
  </si>
  <si>
    <t>32214-3044</t>
  </si>
  <si>
    <t>322141-3376</t>
  </si>
  <si>
    <t>32231-3054</t>
  </si>
  <si>
    <t>322311-3377</t>
  </si>
  <si>
    <t>322312-3378</t>
  </si>
  <si>
    <t>32233-3056</t>
  </si>
  <si>
    <t>32234-3057</t>
  </si>
  <si>
    <t>322341-3379</t>
  </si>
  <si>
    <t>32251-3063</t>
  </si>
  <si>
    <t>32252-3064</t>
  </si>
  <si>
    <t>32271-3066</t>
  </si>
  <si>
    <t>32311-3067</t>
  </si>
  <si>
    <t>323111-3380</t>
  </si>
  <si>
    <t>323112-3381</t>
  </si>
  <si>
    <t>323113-3382</t>
  </si>
  <si>
    <t>32313-3069</t>
  </si>
  <si>
    <t>32321-3072</t>
  </si>
  <si>
    <t>323211-3383</t>
  </si>
  <si>
    <t>32322-3073</t>
  </si>
  <si>
    <t>323221-3384</t>
  </si>
  <si>
    <t>32323-3074</t>
  </si>
  <si>
    <t>32329-3075</t>
  </si>
  <si>
    <t>323291-3385</t>
  </si>
  <si>
    <t>32339-3080</t>
  </si>
  <si>
    <t>323391-3386</t>
  </si>
  <si>
    <t>32341-3081</t>
  </si>
  <si>
    <t>32343-3083</t>
  </si>
  <si>
    <t>32349-3086</t>
  </si>
  <si>
    <t>323491-3387</t>
  </si>
  <si>
    <t>323492-3388</t>
  </si>
  <si>
    <t>323493-3389</t>
  </si>
  <si>
    <t>323494-3390</t>
  </si>
  <si>
    <t>323495-3391</t>
  </si>
  <si>
    <t>32361-3093</t>
  </si>
  <si>
    <t>32362-3094</t>
  </si>
  <si>
    <t>323621-3392</t>
  </si>
  <si>
    <t>32363-3095</t>
  </si>
  <si>
    <t>32371-3097</t>
  </si>
  <si>
    <t>32372-3098</t>
  </si>
  <si>
    <t>32373-3099</t>
  </si>
  <si>
    <t>32375-3101</t>
  </si>
  <si>
    <t>32379-3105</t>
  </si>
  <si>
    <t>323791-3393</t>
  </si>
  <si>
    <t>323792-3394</t>
  </si>
  <si>
    <t>32381-3106</t>
  </si>
  <si>
    <t>32391-3109</t>
  </si>
  <si>
    <t>323991-3396</t>
  </si>
  <si>
    <t>32911-3119</t>
  </si>
  <si>
    <t>329111-3397</t>
  </si>
  <si>
    <t>32912-3120</t>
  </si>
  <si>
    <t>329121-3398</t>
  </si>
  <si>
    <t>32921-3124</t>
  </si>
  <si>
    <t>32922-3125</t>
  </si>
  <si>
    <t>32923-3126</t>
  </si>
  <si>
    <t>32931-3127</t>
  </si>
  <si>
    <t>32941-3128</t>
  </si>
  <si>
    <t>32959-3135</t>
  </si>
  <si>
    <t>32961-3136</t>
  </si>
  <si>
    <t>32999-3138</t>
  </si>
  <si>
    <t>329991-3399</t>
  </si>
  <si>
    <t>329992-3400</t>
  </si>
  <si>
    <t>329993-3401</t>
  </si>
  <si>
    <t>329994-3402</t>
  </si>
  <si>
    <t>329995-3403</t>
  </si>
  <si>
    <t>34311-3173</t>
  </si>
  <si>
    <t>343111-3404</t>
  </si>
  <si>
    <t>343112-3405</t>
  </si>
  <si>
    <t>35231-3193</t>
  </si>
  <si>
    <t>352311-3406</t>
  </si>
  <si>
    <t>35232-3194</t>
  </si>
  <si>
    <t>36313-3204</t>
  </si>
  <si>
    <t>36314-3205</t>
  </si>
  <si>
    <t>36315-3206</t>
  </si>
  <si>
    <t>36316-3207</t>
  </si>
  <si>
    <t>36319-3210</t>
  </si>
  <si>
    <t>36611-3231</t>
  </si>
  <si>
    <t>37212-3282</t>
  </si>
  <si>
    <t>372121-3423</t>
  </si>
  <si>
    <t>37215-3285</t>
  </si>
  <si>
    <t>37217-3287</t>
  </si>
  <si>
    <t>37219-3289</t>
  </si>
  <si>
    <t>372192-3408</t>
  </si>
  <si>
    <t>37221-3290</t>
  </si>
  <si>
    <t>372211-3409</t>
  </si>
  <si>
    <t>37229-3294</t>
  </si>
  <si>
    <t>38112-3297</t>
  </si>
  <si>
    <t>38114-3299</t>
  </si>
  <si>
    <t>38115-3300</t>
  </si>
  <si>
    <t>381151-3410</t>
  </si>
  <si>
    <t>381152-3411</t>
  </si>
  <si>
    <t>381153-3412</t>
  </si>
  <si>
    <t>38118-3303</t>
  </si>
  <si>
    <t>38119-3304</t>
  </si>
  <si>
    <t>381191-3413</t>
  </si>
  <si>
    <t>3811910-3422</t>
  </si>
  <si>
    <t>3811911-3424</t>
  </si>
  <si>
    <t>381192-3414</t>
  </si>
  <si>
    <t>381193-3415</t>
  </si>
  <si>
    <t>381194-3416</t>
  </si>
  <si>
    <t>381195-3417</t>
  </si>
  <si>
    <t>381196-3418</t>
  </si>
  <si>
    <t>381197-3419</t>
  </si>
  <si>
    <t>381198-3421</t>
  </si>
  <si>
    <t>381199-3420</t>
  </si>
  <si>
    <t>38129-3306</t>
  </si>
  <si>
    <t>38311-3321</t>
  </si>
  <si>
    <t>38612-3327</t>
  </si>
  <si>
    <t>41112-4002</t>
  </si>
  <si>
    <t>42123-4028</t>
  </si>
  <si>
    <t>42124-4029</t>
  </si>
  <si>
    <t>421241-4127</t>
  </si>
  <si>
    <t>42127-4032</t>
  </si>
  <si>
    <t>42129-4033</t>
  </si>
  <si>
    <t>42131-4034</t>
  </si>
  <si>
    <t>421311-4128</t>
  </si>
  <si>
    <t>421313-4130</t>
  </si>
  <si>
    <t>42139-4038</t>
  </si>
  <si>
    <t>421391-4131</t>
  </si>
  <si>
    <t>42145-4043</t>
  </si>
  <si>
    <t>42149-4046</t>
  </si>
  <si>
    <t>421492-4133</t>
  </si>
  <si>
    <t>42211-4047</t>
  </si>
  <si>
    <t>42212-4048</t>
  </si>
  <si>
    <t>42219-4049</t>
  </si>
  <si>
    <t>42234-4057</t>
  </si>
  <si>
    <t>42239-4059</t>
  </si>
  <si>
    <t>42271-4068</t>
  </si>
  <si>
    <t>42272-4069</t>
  </si>
  <si>
    <t>42273-4070</t>
  </si>
  <si>
    <t>422731-4135</t>
  </si>
  <si>
    <t>422735-4139</t>
  </si>
  <si>
    <t>422736-4140</t>
  </si>
  <si>
    <t>422737-4141</t>
  </si>
  <si>
    <t>42311-4072</t>
  </si>
  <si>
    <t>42621-4103</t>
  </si>
  <si>
    <t>42636-4108</t>
  </si>
  <si>
    <t>42637-4109</t>
  </si>
  <si>
    <t>45111-4122</t>
  </si>
  <si>
    <t>Plaće za zaposlene neto-UN</t>
  </si>
  <si>
    <t>Plaće za zaposlene neto-JUO</t>
  </si>
  <si>
    <t>Plaće za zaposlene neto-Javni radovi</t>
  </si>
  <si>
    <t>Plaće za zaposlene neto-ZAŽELI</t>
  </si>
  <si>
    <t>Plaće za zaposlene neto-Vlastiti pogon</t>
  </si>
  <si>
    <t>Porez na dohodak iz plaća-UN</t>
  </si>
  <si>
    <t>Porez na dohodak iz plaća-JUO</t>
  </si>
  <si>
    <t>Porez na dohodak iz plaća-JR</t>
  </si>
  <si>
    <t>Porez na dohodak iz plaća-ZAŽELI</t>
  </si>
  <si>
    <t>Porez na dohodak iz plaća-VP</t>
  </si>
  <si>
    <t>Doprinosi za mirovinsko osiguranje-UN</t>
  </si>
  <si>
    <t>Doprinosi za mirovinsko osiguranje-JUO</t>
  </si>
  <si>
    <t>Doprinosi za mirovinsko osiguranje-JR</t>
  </si>
  <si>
    <t>Doprinosi za mirovinsko osiguranje-Zaželi</t>
  </si>
  <si>
    <t>Doprinosi za mirovinsko osiguranje-Vlastiti pogon</t>
  </si>
  <si>
    <t>Topli obrok - UN</t>
  </si>
  <si>
    <t>Topli obrok - JUO</t>
  </si>
  <si>
    <t>Topli obrok - Vlastiti pogon</t>
  </si>
  <si>
    <t>Topli obrok - ZAŽELI</t>
  </si>
  <si>
    <t>Bonus za uspješan rad</t>
  </si>
  <si>
    <t>Božićnica, uskrsnica, dar za dijete - ZAŽELI</t>
  </si>
  <si>
    <t>Božićnica, uskrsnica, dar za dijete</t>
  </si>
  <si>
    <t>Božićnica, uskrsnica - JR</t>
  </si>
  <si>
    <t>Naknada za smrtni slucaj, bolest, invalidnosti</t>
  </si>
  <si>
    <t>Regres za godišnji odmor- ZAŽELI</t>
  </si>
  <si>
    <t>Doprinosi za zdravstveno osiguranje-UN</t>
  </si>
  <si>
    <t>Doprinosi za zdravstveno osiguranje-JUO</t>
  </si>
  <si>
    <t>Doprinosi za zdravstveno osiguranje-JR</t>
  </si>
  <si>
    <t>Doprinosi za zdravstveno osiguranje-VP</t>
  </si>
  <si>
    <t>Doprinosi za zdravstveno osiguranje-ZAŽELI</t>
  </si>
  <si>
    <t>Dnevnice za službeni put u zemlji -UN</t>
  </si>
  <si>
    <t>Dnevnice za službeni put u zemlji -JUO</t>
  </si>
  <si>
    <t>Dnevnice za službeni put u inozemstvo</t>
  </si>
  <si>
    <t>Naknada za smještaj na službeni put u zemlji</t>
  </si>
  <si>
    <t>Naknada za smještaj na službeni put u inozemstvo</t>
  </si>
  <si>
    <t>Naknade za prijevoz na službenom putu u zemlji-UN</t>
  </si>
  <si>
    <t>Naknade za prijevoz na službenom putu u zemlji-JUO</t>
  </si>
  <si>
    <t>Naknada za prijevoz na službenom putu u inozemstvu</t>
  </si>
  <si>
    <t>Naknade za prijevoz na posao i s posla-UN</t>
  </si>
  <si>
    <t>Naknade za prijevoz na posao i s posla-JUO</t>
  </si>
  <si>
    <t>Naknada za prijevoz na posao i s posla - JR</t>
  </si>
  <si>
    <t>Naknada za prijevoz na posao i s posla - VP</t>
  </si>
  <si>
    <t>Seminari, savjetovanja i simpoziji</t>
  </si>
  <si>
    <t>Stručni ispiti</t>
  </si>
  <si>
    <t>Naknada za korišt priv. autom.u služb.svrhe UN</t>
  </si>
  <si>
    <t>Naknada za korišt priv. autom.u služb.svrhe JUO</t>
  </si>
  <si>
    <t>Naknada za korišt. priv. autom. u služb. svrhe - Predškola</t>
  </si>
  <si>
    <t>Uredski materijal</t>
  </si>
  <si>
    <t>Uredski materijal - ZAŽELI</t>
  </si>
  <si>
    <t>Literatura (časopisi, glasila...)</t>
  </si>
  <si>
    <t>Materijal i sredstva za čišćenje i održavanje</t>
  </si>
  <si>
    <t>Materijal i sredstva za čišćenje i održavanje - ZAŽELI</t>
  </si>
  <si>
    <t>Električna energija</t>
  </si>
  <si>
    <t>Električna energija - javna rasvjeta</t>
  </si>
  <si>
    <t>Električna energija - održavanje</t>
  </si>
  <si>
    <t>Troškovi plina</t>
  </si>
  <si>
    <t>Motorni benzin i dizel gorivo</t>
  </si>
  <si>
    <t>Motorni benzin - javni radovi</t>
  </si>
  <si>
    <t>Sitan inventar</t>
  </si>
  <si>
    <t>Auto gume</t>
  </si>
  <si>
    <t>Službena radna, zaštitna odjeća i obuća</t>
  </si>
  <si>
    <t>Usluge telefona i telefaksa-UN</t>
  </si>
  <si>
    <t>Usluge telefona i telefaksa-JUO</t>
  </si>
  <si>
    <t>Usluge telefona  - mobilni telefoni-UN</t>
  </si>
  <si>
    <t>Usluge telefona  - mobilni telefoni-JUO</t>
  </si>
  <si>
    <t>Poštarina</t>
  </si>
  <si>
    <t>Usluge tekuć.invest. održavanja građevinskih objekata</t>
  </si>
  <si>
    <t>Usluge tekuć.invest. održavanja građevinskih objekata - spomenici</t>
  </si>
  <si>
    <t>Usluge tekuć.invest. održavanja postrojenja i opreme</t>
  </si>
  <si>
    <t>Usluge tekuć.invest.održava.postr.i opreme- Javni radovi</t>
  </si>
  <si>
    <t>Usluge tekuć.invest. održavanja prijevoznih sredstava</t>
  </si>
  <si>
    <t>Usluge tekuć.invest. održavanja javnih površina</t>
  </si>
  <si>
    <t>Sadnice-nabava i sadnja drveća</t>
  </si>
  <si>
    <t>Ostale usluge promidžbe i informiranja</t>
  </si>
  <si>
    <t>Usluge promidžbe i informiranja - ZAŽELI</t>
  </si>
  <si>
    <t>Opskrba vodom</t>
  </si>
  <si>
    <t>Deratizacija i dezinsekcija</t>
  </si>
  <si>
    <t>Ostale komunalne usluge</t>
  </si>
  <si>
    <t>Ostale komunalne usluge deponije-divlja odlagališta</t>
  </si>
  <si>
    <t>Ostale komunalne usluge - uređenje deponija, poljskih putova</t>
  </si>
  <si>
    <t>Ostale komunalne usluge - nerazvrstane ceste, tarupiranje</t>
  </si>
  <si>
    <t xml:space="preserve">Ostale komunalne usluge - uređenje kružnog toka Bogdanovci </t>
  </si>
  <si>
    <t>Zdravstvene usluge</t>
  </si>
  <si>
    <t>Veterinarske usluge</t>
  </si>
  <si>
    <t>Usluge zaštite životinja (skloništa i ostali troškovi)</t>
  </si>
  <si>
    <t>Laboratorijske usluge</t>
  </si>
  <si>
    <t>Autorski honorari (čišćenje snijega, upravitelji groblja)</t>
  </si>
  <si>
    <t>Ugovor o djelu</t>
  </si>
  <si>
    <t>Usluge odvjetnika i pravnog savjetovanja</t>
  </si>
  <si>
    <t>Geodetske i katastarske usluge</t>
  </si>
  <si>
    <t xml:space="preserve">Ostale intelektualne usluge </t>
  </si>
  <si>
    <t>Ostale intelektualne usluge (legalizacija)</t>
  </si>
  <si>
    <t>Knjigovodstvene usluge</t>
  </si>
  <si>
    <t>Usluge ažuriranja računalnih baza</t>
  </si>
  <si>
    <t>Grafičke i tiskarske usluge</t>
  </si>
  <si>
    <t>1% porez i prirez na dohodak</t>
  </si>
  <si>
    <t>Ostali nespomenuti rashodi poslovanja</t>
  </si>
  <si>
    <t>Naknade članovima predstavničkih tijela i VMO</t>
  </si>
  <si>
    <t>Naknade predstavnicima vijeća nacionalnih manjina</t>
  </si>
  <si>
    <t>Naknade članovima povjerenstava</t>
  </si>
  <si>
    <t xml:space="preserve">Povjerenstva i troškovi izbora </t>
  </si>
  <si>
    <t>Premije osiguranja prijevoznih sredstava</t>
  </si>
  <si>
    <t>Premije osiguranja ostale imovine</t>
  </si>
  <si>
    <t>Premija osiguranja zaposlenih</t>
  </si>
  <si>
    <t>Reprezentacija</t>
  </si>
  <si>
    <t>Tuzemne članarine</t>
  </si>
  <si>
    <t>Ostale pristojbe i naknade</t>
  </si>
  <si>
    <t>Sudski troškovi</t>
  </si>
  <si>
    <t xml:space="preserve">Ostali nespomenuti rashodi poslovanja </t>
  </si>
  <si>
    <t>Ostali nespomenuti rashodi poslovanja - cvijeće i svijeće</t>
  </si>
  <si>
    <t>Ostali nespomenuti rashodi - HZZ povrati</t>
  </si>
  <si>
    <t>Ostali nespomenuti rashodi poslovanja - obilježavanje drž. praznika</t>
  </si>
  <si>
    <t>Ostali nesp.rash.posl. - Dan Općine Bogdanovci</t>
  </si>
  <si>
    <t>Ostali nesp.rash.posl. - Obilj. stradanja naselja Općine Bogdanovci</t>
  </si>
  <si>
    <t>Usluge banaka</t>
  </si>
  <si>
    <t>Usluga banke - program zaželi</t>
  </si>
  <si>
    <t>Usluge banaka - MF 5%</t>
  </si>
  <si>
    <t>Subvencije poljoprivrednicima</t>
  </si>
  <si>
    <t>Subvencije poljoprivrednicima - edukacije</t>
  </si>
  <si>
    <t xml:space="preserve">Sufinanciranje obrtnika </t>
  </si>
  <si>
    <t>Tekuće pomoći državnom proračunu</t>
  </si>
  <si>
    <t>Tekuće pomoći županijskim proračunima</t>
  </si>
  <si>
    <t>Tekući pomoći gradskim proračunima</t>
  </si>
  <si>
    <t>Tekući pomoći općinskim proračunima</t>
  </si>
  <si>
    <t>Tekuće pomoći izvanproračunskim korisnicima županijskih, gradskih i općinskih proračuna</t>
  </si>
  <si>
    <t>Tekuće donacije - sufinanciranje vrtića</t>
  </si>
  <si>
    <t>Pomoć obiteljima i kućanstvima - (troškovi stanovanja i ogrjeva)</t>
  </si>
  <si>
    <t>Sufinanciranje prehrane - socijalno ugroženima</t>
  </si>
  <si>
    <t>Stipendije za studente</t>
  </si>
  <si>
    <t>Porodiljne naknade i oprema za novorođenčad</t>
  </si>
  <si>
    <t>Ostale naknade iz proračuna u novcu (jednokratne pomoći)</t>
  </si>
  <si>
    <t>Sufinanciranje priključaka</t>
  </si>
  <si>
    <t>Umirovljenici- Božićnice i uskrsnice</t>
  </si>
  <si>
    <t>Sufinanciranje cijene prijevoza</t>
  </si>
  <si>
    <t xml:space="preserve">Sufinanciranje karata za autobus </t>
  </si>
  <si>
    <t>Ostale naknade iz proračuna u naravi - paketići, šk.pribor</t>
  </si>
  <si>
    <t xml:space="preserve">Tekuće donacije - vjerske zajednice </t>
  </si>
  <si>
    <t>Tekuće donacije političkim strankama</t>
  </si>
  <si>
    <t>Tekuće donacije nogometni klubovi</t>
  </si>
  <si>
    <t>Tekuće donacije stolni tenis</t>
  </si>
  <si>
    <t>Tekuće donacije lovačka društva</t>
  </si>
  <si>
    <t>Tekuće donacije ribička društva</t>
  </si>
  <si>
    <t>Ostale tekuće donacije - crveni križ</t>
  </si>
  <si>
    <t>Tekuće donacije udruge proistekle iz Domovinskog rata</t>
  </si>
  <si>
    <t>Tekuće donacije - GSS</t>
  </si>
  <si>
    <t>Tekuće donacije Osnovnim školama</t>
  </si>
  <si>
    <t>Sufinanciranje-izvan RH</t>
  </si>
  <si>
    <t>Tekuće donacije - savjet mladih</t>
  </si>
  <si>
    <t>LAG Srijem i FLAG Dunav-Sava - ostale tekuće donacije</t>
  </si>
  <si>
    <t xml:space="preserve">Ostale tekuće donacije - ostale udruge s područja općine </t>
  </si>
  <si>
    <t>Ostale tekuće donacije udruga izvan Općine Bogdanovci</t>
  </si>
  <si>
    <t>Ostale tekuće donacije DVD</t>
  </si>
  <si>
    <t>Ostale tekuće donacije KUD-ovima i udr.za očuv.kult.baštine</t>
  </si>
  <si>
    <t>Ostale tekuće donacije-izvan RH</t>
  </si>
  <si>
    <t>Bibliobus</t>
  </si>
  <si>
    <t>Ostale tekuće donacije u naravi</t>
  </si>
  <si>
    <t>Naknade štete uzrokovane elementarnim nepogodama</t>
  </si>
  <si>
    <t>Kupovina zemljišta</t>
  </si>
  <si>
    <t>Vrtić Petrovci - proširenje</t>
  </si>
  <si>
    <t>Rekonstrukcija društvenog doma Sokolana u Petrovcima (ITU)</t>
  </si>
  <si>
    <t>Natkriveno parkiralište za sl. vozila općine - tvorničke hale, skladišta, silosi, garaže i sl.</t>
  </si>
  <si>
    <t>Ceste, željeznice i ostali prometni objekti</t>
  </si>
  <si>
    <t>Izgradnja ceste Bogdanovci - Petrovci</t>
  </si>
  <si>
    <t>Izgradnja ceste Svinjarevci - Stari Jankovci</t>
  </si>
  <si>
    <t>Poljski putovi</t>
  </si>
  <si>
    <t>Izgradnja parkirališta Svinjarevci ispred Hrvatskog doma - Ostali slični prometni objekti</t>
  </si>
  <si>
    <t xml:space="preserve">Izgradnja biciklističkih staza </t>
  </si>
  <si>
    <t xml:space="preserve">Izgradnja street workout igrališta </t>
  </si>
  <si>
    <t>Izgradnja Trga Petrovci - ostali nespomenuti građevinski objekti</t>
  </si>
  <si>
    <t xml:space="preserve">Računala i računalna oprema </t>
  </si>
  <si>
    <t>Uredski namještaj</t>
  </si>
  <si>
    <t>Ostala uredska oprema</t>
  </si>
  <si>
    <t xml:space="preserve">Uređaji </t>
  </si>
  <si>
    <t>Strojevi</t>
  </si>
  <si>
    <t>Opremanje građevinskih objekata u vlasništvu općine</t>
  </si>
  <si>
    <t>Autobusna stajališta - oprema</t>
  </si>
  <si>
    <t>Solarne elektrane - oprema</t>
  </si>
  <si>
    <t>Javna rasvjeta - oprema</t>
  </si>
  <si>
    <t>Kupovina službenog vozila za komunalnu djelatnost</t>
  </si>
  <si>
    <t>Ulaganja u računalne programe</t>
  </si>
  <si>
    <t>Dokumentacija</t>
  </si>
  <si>
    <t>Dokumenti prostornog uređenja - prostorni plan</t>
  </si>
  <si>
    <t>Dodatna ulaganja na građevinskim objektima - imovina u pripremi</t>
  </si>
  <si>
    <t>312111-3361</t>
  </si>
  <si>
    <t>Bonus za uspješan rad - ZAŽELI</t>
  </si>
  <si>
    <t>313212-3354</t>
  </si>
  <si>
    <t>42126-4031</t>
  </si>
  <si>
    <t>Sanacija društvene zgrade - tribine sa svlačionicama NISUS</t>
  </si>
  <si>
    <t>Općinska zgrada - sanacija zgrade općine</t>
  </si>
  <si>
    <t>421312-4129</t>
  </si>
  <si>
    <t>Izgradnja ceste Petrovci-Pravoslavno groblje</t>
  </si>
  <si>
    <t>42141-4039</t>
  </si>
  <si>
    <t>Izgradnja odvodnje zgrade Bogdanovci-Plinovod, vodovod, kanalizacija</t>
  </si>
  <si>
    <t>421491-4132</t>
  </si>
  <si>
    <t>Izgradnja staze na groblju Bogdanovci-ostali nespomenuti građevinski objekti</t>
  </si>
  <si>
    <t>Rekonstrukcija i sanacija nogostupa</t>
  </si>
  <si>
    <t>421493-4134</t>
  </si>
  <si>
    <t>Izgradnja bunara sa pratećom opremom-ribnjak Petrovci</t>
  </si>
  <si>
    <t>Sanacija opsanih mjesta cestovnog prometa-ostala oprema za održavanje i zaštitu</t>
  </si>
  <si>
    <t>Opremanje NK Mladost Svinjarevci - svlačionice</t>
  </si>
  <si>
    <t>422732-4136</t>
  </si>
  <si>
    <t>422733-4137</t>
  </si>
  <si>
    <t>Opremanje dječjeg igrališta Sinjarevci</t>
  </si>
  <si>
    <t>422734-4138</t>
  </si>
  <si>
    <t>Oprema-kante za razvrstavanje otpada</t>
  </si>
  <si>
    <t>Spomenik u Svinjarevcima</t>
  </si>
  <si>
    <t>42146-4044</t>
  </si>
  <si>
    <t>372191-3407</t>
  </si>
  <si>
    <r>
      <t>Uređenje kanalske mreže</t>
    </r>
    <r>
      <rPr>
        <sz val="12"/>
        <color rgb="FFFF0000"/>
        <rFont val="Calibri"/>
        <family val="2"/>
        <charset val="238"/>
      </rPr>
      <t xml:space="preserve">  </t>
    </r>
  </si>
  <si>
    <t>Reprezentacija-catering Zaželi</t>
  </si>
  <si>
    <t>329311-3446</t>
  </si>
  <si>
    <t>Rezultat poslovanja</t>
  </si>
  <si>
    <t>Rezultat- višak/manjak</t>
  </si>
  <si>
    <t>Manjak prihoda poslovanja</t>
  </si>
  <si>
    <t>Fiskalno izravnavanje-državni proračun</t>
  </si>
  <si>
    <t>633111-6296</t>
  </si>
  <si>
    <t>Ostali prihodi vodnog gospodarstva</t>
  </si>
  <si>
    <t>65229-6246</t>
  </si>
  <si>
    <t xml:space="preserve">Oprema za ostale namjene </t>
  </si>
  <si>
    <t>65267-6256</t>
  </si>
  <si>
    <t>Oprema za civilnu zaštitu</t>
  </si>
  <si>
    <t xml:space="preserve">Uređenje-modernizacija materijalno-tehničkih uvjeta Doma kulture Petrovci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</si>
</sst>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4" fontId="3" fillId="3" borderId="0" xfId="0" applyNumberFormat="1" applyFont="1" applyFill="1"/>
    <xf numFmtId="0" fontId="5" fillId="2" borderId="0" xfId="0" applyFont="1" applyFill="1"/>
    <xf numFmtId="0" fontId="5" fillId="5" borderId="1" xfId="0" applyFont="1" applyFill="1" applyBorder="1" applyAlignment="1">
      <alignment wrapText="1"/>
    </xf>
    <xf numFmtId="0" fontId="6" fillId="5" borderId="2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wrapText="1"/>
    </xf>
    <xf numFmtId="0" fontId="6" fillId="5" borderId="3" xfId="0" applyFont="1" applyFill="1" applyBorder="1"/>
    <xf numFmtId="0" fontId="6" fillId="5" borderId="4" xfId="0" applyFont="1" applyFill="1" applyBorder="1"/>
    <xf numFmtId="4" fontId="9" fillId="5" borderId="1" xfId="0" applyNumberFormat="1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4" fontId="10" fillId="2" borderId="1" xfId="0" applyNumberFormat="1" applyFont="1" applyFill="1" applyBorder="1"/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/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/>
    <xf numFmtId="4" fontId="9" fillId="6" borderId="1" xfId="0" applyNumberFormat="1" applyFont="1" applyFill="1" applyBorder="1"/>
    <xf numFmtId="0" fontId="6" fillId="7" borderId="1" xfId="0" applyFont="1" applyFill="1" applyBorder="1" applyAlignment="1">
      <alignment horizontal="left"/>
    </xf>
    <xf numFmtId="0" fontId="6" fillId="7" borderId="2" xfId="0" applyFont="1" applyFill="1" applyBorder="1"/>
    <xf numFmtId="4" fontId="9" fillId="7" borderId="1" xfId="0" applyNumberFormat="1" applyFont="1" applyFill="1" applyBorder="1"/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/>
    <xf numFmtId="4" fontId="9" fillId="4" borderId="1" xfId="0" applyNumberFormat="1" applyFont="1" applyFill="1" applyBorder="1"/>
    <xf numFmtId="4" fontId="7" fillId="3" borderId="1" xfId="0" applyNumberFormat="1" applyFont="1" applyFill="1" applyBorder="1"/>
    <xf numFmtId="0" fontId="6" fillId="2" borderId="0" xfId="0" applyFont="1" applyFill="1" applyAlignment="1">
      <alignment horizontal="center"/>
    </xf>
    <xf numFmtId="4" fontId="7" fillId="2" borderId="0" xfId="0" applyNumberFormat="1" applyFont="1" applyFill="1"/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/>
    <xf numFmtId="4" fontId="7" fillId="2" borderId="1" xfId="0" applyNumberFormat="1" applyFont="1" applyFill="1" applyBorder="1"/>
    <xf numFmtId="4" fontId="8" fillId="4" borderId="1" xfId="0" applyNumberFormat="1" applyFont="1" applyFill="1" applyBorder="1"/>
    <xf numFmtId="4" fontId="8" fillId="6" borderId="1" xfId="0" applyNumberFormat="1" applyFont="1" applyFill="1" applyBorder="1"/>
    <xf numFmtId="0" fontId="8" fillId="7" borderId="1" xfId="0" applyFont="1" applyFill="1" applyBorder="1" applyAlignment="1">
      <alignment horizontal="left"/>
    </xf>
    <xf numFmtId="0" fontId="8" fillId="7" borderId="2" xfId="0" applyFont="1" applyFill="1" applyBorder="1"/>
    <xf numFmtId="4" fontId="8" fillId="7" borderId="1" xfId="0" applyNumberFormat="1" applyFont="1" applyFill="1" applyBorder="1"/>
    <xf numFmtId="0" fontId="8" fillId="7" borderId="2" xfId="0" applyFont="1" applyFill="1" applyBorder="1" applyAlignment="1">
      <alignment wrapText="1"/>
    </xf>
    <xf numFmtId="4" fontId="10" fillId="2" borderId="7" xfId="0" applyNumberFormat="1" applyFont="1" applyFill="1" applyBorder="1"/>
    <xf numFmtId="0" fontId="6" fillId="7" borderId="3" xfId="0" applyFont="1" applyFill="1" applyBorder="1" applyAlignment="1">
      <alignment horizontal="left" wrapText="1"/>
    </xf>
    <xf numFmtId="0" fontId="6" fillId="7" borderId="4" xfId="0" applyFont="1" applyFill="1" applyBorder="1" applyAlignment="1">
      <alignment wrapText="1"/>
    </xf>
    <xf numFmtId="4" fontId="10" fillId="2" borderId="3" xfId="0" applyNumberFormat="1" applyFont="1" applyFill="1" applyBorder="1"/>
    <xf numFmtId="4" fontId="10" fillId="2" borderId="8" xfId="0" applyNumberFormat="1" applyFont="1" applyFill="1" applyBorder="1"/>
    <xf numFmtId="0" fontId="6" fillId="7" borderId="3" xfId="0" applyFont="1" applyFill="1" applyBorder="1" applyAlignment="1">
      <alignment horizontal="left"/>
    </xf>
    <xf numFmtId="0" fontId="6" fillId="7" borderId="4" xfId="0" applyFont="1" applyFill="1" applyBorder="1"/>
    <xf numFmtId="4" fontId="9" fillId="7" borderId="3" xfId="0" applyNumberFormat="1" applyFont="1" applyFill="1" applyBorder="1"/>
    <xf numFmtId="0" fontId="9" fillId="7" borderId="2" xfId="0" applyFont="1" applyFill="1" applyBorder="1"/>
    <xf numFmtId="0" fontId="6" fillId="7" borderId="2" xfId="0" applyFont="1" applyFill="1" applyBorder="1" applyAlignment="1">
      <alignment wrapText="1"/>
    </xf>
    <xf numFmtId="0" fontId="6" fillId="5" borderId="3" xfId="0" applyFont="1" applyFill="1" applyBorder="1" applyAlignment="1">
      <alignment horizontal="left"/>
    </xf>
    <xf numFmtId="4" fontId="9" fillId="5" borderId="3" xfId="0" applyNumberFormat="1" applyFont="1" applyFill="1" applyBorder="1"/>
    <xf numFmtId="4" fontId="8" fillId="4" borderId="1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/>
    <xf numFmtId="4" fontId="9" fillId="4" borderId="3" xfId="0" applyNumberFormat="1" applyFont="1" applyFill="1" applyBorder="1"/>
    <xf numFmtId="0" fontId="0" fillId="2" borderId="0" xfId="0" applyFill="1"/>
    <xf numFmtId="0" fontId="8" fillId="8" borderId="1" xfId="0" applyFont="1" applyFill="1" applyBorder="1" applyAlignment="1">
      <alignment horizontal="left"/>
    </xf>
    <xf numFmtId="0" fontId="8" fillId="8" borderId="2" xfId="0" applyFont="1" applyFill="1" applyBorder="1" applyAlignment="1">
      <alignment wrapText="1"/>
    </xf>
    <xf numFmtId="4" fontId="8" fillId="8" borderId="1" xfId="0" applyNumberFormat="1" applyFont="1" applyFill="1" applyBorder="1"/>
    <xf numFmtId="0" fontId="12" fillId="9" borderId="1" xfId="0" applyFont="1" applyFill="1" applyBorder="1" applyAlignment="1">
      <alignment horizontal="left" vertical="center" wrapText="1"/>
    </xf>
    <xf numFmtId="4" fontId="12" fillId="9" borderId="1" xfId="0" applyNumberFormat="1" applyFont="1" applyFill="1" applyBorder="1" applyAlignment="1">
      <alignment horizontal="righ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vertical="center" wrapText="1"/>
    </xf>
    <xf numFmtId="4" fontId="12" fillId="8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vertical="center"/>
    </xf>
    <xf numFmtId="4" fontId="0" fillId="0" borderId="0" xfId="0" applyNumberFormat="1"/>
    <xf numFmtId="0" fontId="8" fillId="9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/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/>
    <xf numFmtId="0" fontId="5" fillId="2" borderId="2" xfId="0" applyFont="1" applyFill="1" applyBorder="1" applyAlignment="1">
      <alignment wrapText="1"/>
    </xf>
    <xf numFmtId="4" fontId="5" fillId="2" borderId="1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4" fontId="7" fillId="2" borderId="7" xfId="0" applyNumberFormat="1" applyFont="1" applyFill="1" applyBorder="1"/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0" fontId="5" fillId="2" borderId="8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wrapText="1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/>
    <xf numFmtId="0" fontId="7" fillId="2" borderId="1" xfId="1" applyFont="1" applyFill="1" applyBorder="1" applyAlignment="1">
      <alignment horizontal="left" wrapText="1"/>
    </xf>
    <xf numFmtId="0" fontId="7" fillId="2" borderId="2" xfId="1" applyFont="1" applyFill="1" applyBorder="1" applyAlignment="1">
      <alignment horizontal="left" wrapText="1"/>
    </xf>
    <xf numFmtId="0" fontId="7" fillId="2" borderId="1" xfId="0" applyFont="1" applyFill="1" applyBorder="1"/>
    <xf numFmtId="0" fontId="8" fillId="6" borderId="1" xfId="0" applyFont="1" applyFill="1" applyBorder="1" applyAlignment="1">
      <alignment horizontal="left"/>
    </xf>
    <xf numFmtId="0" fontId="8" fillId="6" borderId="2" xfId="0" applyFont="1" applyFill="1" applyBorder="1"/>
    <xf numFmtId="0" fontId="8" fillId="6" borderId="1" xfId="0" applyFont="1" applyFill="1" applyBorder="1"/>
    <xf numFmtId="0" fontId="8" fillId="5" borderId="1" xfId="0" applyFont="1" applyFill="1" applyBorder="1" applyAlignment="1">
      <alignment horizontal="left"/>
    </xf>
    <xf numFmtId="0" fontId="8" fillId="5" borderId="1" xfId="1" applyFont="1" applyFill="1" applyBorder="1" applyAlignment="1">
      <alignment horizontal="left" wrapText="1"/>
    </xf>
    <xf numFmtId="4" fontId="8" fillId="5" borderId="1" xfId="0" applyNumberFormat="1" applyFont="1" applyFill="1" applyBorder="1"/>
    <xf numFmtId="0" fontId="6" fillId="10" borderId="3" xfId="0" applyFont="1" applyFill="1" applyBorder="1" applyAlignment="1">
      <alignment horizontal="left"/>
    </xf>
    <xf numFmtId="0" fontId="6" fillId="10" borderId="4" xfId="0" applyFont="1" applyFill="1" applyBorder="1"/>
    <xf numFmtId="4" fontId="9" fillId="10" borderId="3" xfId="0" applyNumberFormat="1" applyFont="1" applyFill="1" applyBorder="1"/>
    <xf numFmtId="4" fontId="7" fillId="7" borderId="1" xfId="0" applyNumberFormat="1" applyFont="1" applyFill="1" applyBorder="1"/>
    <xf numFmtId="0" fontId="13" fillId="0" borderId="0" xfId="0" applyFont="1"/>
    <xf numFmtId="4" fontId="7" fillId="2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3" fillId="2" borderId="0" xfId="0" applyFont="1" applyFill="1"/>
  </cellXfs>
  <cellStyles count="2">
    <cellStyle name="Normalno" xfId="0" builtinId="0"/>
    <cellStyle name="Obično_List5" xfId="1" xr:uid="{00000000-0005-0000-0000-000001000000}"/>
  </cellStyles>
  <dxfs count="0"/>
  <tableStyles count="0" defaultTableStyle="TableStyleMedium2" defaultPivotStyle="PivotStyleLight16"/>
  <colors>
    <mruColors>
      <color rgb="FF99FF99"/>
      <color rgb="FFCCCCFF"/>
      <color rgb="FFFF66FF"/>
      <color rgb="FFFF9999"/>
      <color rgb="FF00FF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2"/>
  <sheetViews>
    <sheetView tabSelected="1" topLeftCell="A259" zoomScale="136" zoomScaleNormal="136" workbookViewId="0">
      <selection activeCell="B282" sqref="B282"/>
    </sheetView>
  </sheetViews>
  <sheetFormatPr defaultRowHeight="15" x14ac:dyDescent="0.25"/>
  <cols>
    <col min="1" max="1" width="19.28515625" bestFit="1" customWidth="1"/>
    <col min="2" max="2" width="75.140625" customWidth="1"/>
    <col min="3" max="3" width="15.5703125" customWidth="1"/>
    <col min="4" max="4" width="15.42578125" customWidth="1"/>
    <col min="5" max="5" width="15.5703125" customWidth="1"/>
    <col min="7" max="8" width="10.42578125" bestFit="1" customWidth="1"/>
  </cols>
  <sheetData>
    <row r="1" spans="1:8" x14ac:dyDescent="0.25">
      <c r="A1" s="1"/>
      <c r="B1" s="1"/>
      <c r="C1" s="4"/>
      <c r="D1" s="4"/>
      <c r="E1" s="4"/>
    </row>
    <row r="2" spans="1:8" x14ac:dyDescent="0.25">
      <c r="A2" s="2"/>
      <c r="B2" s="2"/>
      <c r="C2" s="4"/>
      <c r="D2" s="4"/>
      <c r="E2" s="4"/>
    </row>
    <row r="3" spans="1:8" ht="15.75" x14ac:dyDescent="0.25">
      <c r="A3" s="5"/>
      <c r="B3" s="27" t="s">
        <v>158</v>
      </c>
      <c r="C3" s="28"/>
      <c r="D3" s="28"/>
      <c r="E3" s="28"/>
    </row>
    <row r="4" spans="1:8" ht="31.5" x14ac:dyDescent="0.25">
      <c r="A4" s="6"/>
      <c r="B4" s="7" t="s">
        <v>0</v>
      </c>
      <c r="C4" s="8" t="s">
        <v>159</v>
      </c>
      <c r="D4" s="8" t="s">
        <v>160</v>
      </c>
      <c r="E4" s="8" t="s">
        <v>161</v>
      </c>
    </row>
    <row r="5" spans="1:8" ht="15.75" x14ac:dyDescent="0.25">
      <c r="A5" s="9"/>
      <c r="B5" s="10" t="s">
        <v>1</v>
      </c>
      <c r="C5" s="11">
        <f>C7+C80</f>
        <v>6092656.6799999997</v>
      </c>
      <c r="D5" s="11">
        <f>D7+D80</f>
        <v>2407180</v>
      </c>
      <c r="E5" s="11">
        <f>D5-C5</f>
        <v>-3685476.6799999997</v>
      </c>
      <c r="G5" s="66"/>
      <c r="H5" s="66"/>
    </row>
    <row r="6" spans="1:8" ht="15.75" x14ac:dyDescent="0.25">
      <c r="A6" s="12" t="s">
        <v>2</v>
      </c>
      <c r="B6" s="13" t="s">
        <v>3</v>
      </c>
      <c r="C6" s="14"/>
      <c r="D6" s="14"/>
      <c r="E6" s="14"/>
    </row>
    <row r="7" spans="1:8" ht="15.75" x14ac:dyDescent="0.25">
      <c r="A7" s="15">
        <v>6</v>
      </c>
      <c r="B7" s="16" t="s">
        <v>4</v>
      </c>
      <c r="C7" s="11">
        <f>C8+C20+C38+C52+C70+C73+C77</f>
        <v>6037656.6799999997</v>
      </c>
      <c r="D7" s="11">
        <f>D8+D20+D38+D52+D70+D73+D77</f>
        <v>2339180</v>
      </c>
      <c r="E7" s="11">
        <f t="shared" ref="E7:E39" si="0">D7-C7</f>
        <v>-3698476.6799999997</v>
      </c>
    </row>
    <row r="8" spans="1:8" ht="15.75" x14ac:dyDescent="0.25">
      <c r="A8" s="23">
        <v>61</v>
      </c>
      <c r="B8" s="24" t="s">
        <v>5</v>
      </c>
      <c r="C8" s="25">
        <f>C9+C11+C17</f>
        <v>597203.1</v>
      </c>
      <c r="D8" s="25">
        <f>D9+D11+D17</f>
        <v>480074</v>
      </c>
      <c r="E8" s="25">
        <f t="shared" si="0"/>
        <v>-117129.09999999998</v>
      </c>
    </row>
    <row r="9" spans="1:8" ht="15.75" x14ac:dyDescent="0.25">
      <c r="A9" s="20">
        <v>611</v>
      </c>
      <c r="B9" s="21" t="s">
        <v>6</v>
      </c>
      <c r="C9" s="22">
        <f>SUM(C10)</f>
        <v>549333.1</v>
      </c>
      <c r="D9" s="22">
        <f>SUM(D10)</f>
        <v>451874</v>
      </c>
      <c r="E9" s="22">
        <f t="shared" si="0"/>
        <v>-97459.099999999977</v>
      </c>
    </row>
    <row r="10" spans="1:8" ht="15.75" x14ac:dyDescent="0.25">
      <c r="A10" s="68" t="s">
        <v>7</v>
      </c>
      <c r="B10" s="69" t="s">
        <v>8</v>
      </c>
      <c r="C10" s="14">
        <v>549333.1</v>
      </c>
      <c r="D10" s="14">
        <v>451874</v>
      </c>
      <c r="E10" s="14">
        <f t="shared" si="0"/>
        <v>-97459.099999999977</v>
      </c>
    </row>
    <row r="11" spans="1:8" ht="15.75" x14ac:dyDescent="0.25">
      <c r="A11" s="20">
        <v>613</v>
      </c>
      <c r="B11" s="21" t="s">
        <v>9</v>
      </c>
      <c r="C11" s="22">
        <f>SUM(C12:C16)</f>
        <v>45470</v>
      </c>
      <c r="D11" s="22">
        <f>SUM(D12:D16)</f>
        <v>26000</v>
      </c>
      <c r="E11" s="22">
        <f t="shared" si="0"/>
        <v>-19470</v>
      </c>
    </row>
    <row r="12" spans="1:8" ht="15.75" x14ac:dyDescent="0.25">
      <c r="A12" s="68" t="s">
        <v>168</v>
      </c>
      <c r="B12" s="69" t="s">
        <v>169</v>
      </c>
      <c r="C12" s="14">
        <v>2400</v>
      </c>
      <c r="D12" s="14">
        <v>0</v>
      </c>
      <c r="E12" s="14">
        <f t="shared" si="0"/>
        <v>-2400</v>
      </c>
    </row>
    <row r="13" spans="1:8" ht="15.75" x14ac:dyDescent="0.25">
      <c r="A13" s="68" t="s">
        <v>10</v>
      </c>
      <c r="B13" s="69" t="s">
        <v>11</v>
      </c>
      <c r="C13" s="14">
        <v>70</v>
      </c>
      <c r="D13" s="14">
        <v>0</v>
      </c>
      <c r="E13" s="14">
        <f t="shared" si="0"/>
        <v>-70</v>
      </c>
    </row>
    <row r="14" spans="1:8" ht="15.75" x14ac:dyDescent="0.25">
      <c r="A14" s="70" t="s">
        <v>145</v>
      </c>
      <c r="B14" s="71" t="s">
        <v>146</v>
      </c>
      <c r="C14" s="14">
        <v>0</v>
      </c>
      <c r="D14" s="14">
        <v>1000</v>
      </c>
      <c r="E14" s="14">
        <f t="shared" si="0"/>
        <v>1000</v>
      </c>
    </row>
    <row r="15" spans="1:8" ht="15.75" x14ac:dyDescent="0.25">
      <c r="A15" s="68" t="s">
        <v>12</v>
      </c>
      <c r="B15" s="69" t="s">
        <v>13</v>
      </c>
      <c r="C15" s="14">
        <v>40000</v>
      </c>
      <c r="D15" s="14">
        <v>25000</v>
      </c>
      <c r="E15" s="14">
        <f t="shared" si="0"/>
        <v>-15000</v>
      </c>
    </row>
    <row r="16" spans="1:8" ht="15.75" x14ac:dyDescent="0.25">
      <c r="A16" s="68" t="s">
        <v>14</v>
      </c>
      <c r="B16" s="69" t="s">
        <v>15</v>
      </c>
      <c r="C16" s="14">
        <v>3000</v>
      </c>
      <c r="D16" s="14">
        <v>0</v>
      </c>
      <c r="E16" s="14">
        <f t="shared" si="0"/>
        <v>-3000</v>
      </c>
    </row>
    <row r="17" spans="1:5" ht="15.75" x14ac:dyDescent="0.25">
      <c r="A17" s="20">
        <v>614</v>
      </c>
      <c r="B17" s="21" t="s">
        <v>16</v>
      </c>
      <c r="C17" s="22">
        <f>SUM(C18:C19)</f>
        <v>2400</v>
      </c>
      <c r="D17" s="22">
        <f>SUM(D18:D19)</f>
        <v>2200</v>
      </c>
      <c r="E17" s="22">
        <f t="shared" si="0"/>
        <v>-200</v>
      </c>
    </row>
    <row r="18" spans="1:5" ht="15.75" x14ac:dyDescent="0.25">
      <c r="A18" s="68" t="s">
        <v>17</v>
      </c>
      <c r="B18" s="69" t="s">
        <v>18</v>
      </c>
      <c r="C18" s="14">
        <v>2000</v>
      </c>
      <c r="D18" s="14">
        <v>2000</v>
      </c>
      <c r="E18" s="14">
        <f t="shared" si="0"/>
        <v>0</v>
      </c>
    </row>
    <row r="19" spans="1:5" ht="15.75" x14ac:dyDescent="0.25">
      <c r="A19" s="68" t="s">
        <v>19</v>
      </c>
      <c r="B19" s="69" t="s">
        <v>20</v>
      </c>
      <c r="C19" s="14">
        <v>400</v>
      </c>
      <c r="D19" s="14">
        <v>200</v>
      </c>
      <c r="E19" s="14">
        <f t="shared" si="0"/>
        <v>-200</v>
      </c>
    </row>
    <row r="20" spans="1:5" ht="15.75" x14ac:dyDescent="0.25">
      <c r="A20" s="23">
        <v>63</v>
      </c>
      <c r="B20" s="24" t="s">
        <v>21</v>
      </c>
      <c r="C20" s="25">
        <f>C21+C24+C31+C34+C36</f>
        <v>4989423.58</v>
      </c>
      <c r="D20" s="25">
        <f>D21+D24+D31+D34+D36</f>
        <v>1457536</v>
      </c>
      <c r="E20" s="25">
        <f t="shared" si="0"/>
        <v>-3531887.58</v>
      </c>
    </row>
    <row r="21" spans="1:5" ht="15.75" x14ac:dyDescent="0.25">
      <c r="A21" s="20">
        <v>632</v>
      </c>
      <c r="B21" s="21" t="s">
        <v>21</v>
      </c>
      <c r="C21" s="22">
        <f>SUM(C22:C23)</f>
        <v>2853080</v>
      </c>
      <c r="D21" s="22">
        <f>SUM(D22:D23)</f>
        <v>30000</v>
      </c>
      <c r="E21" s="22">
        <f t="shared" si="0"/>
        <v>-2823080</v>
      </c>
    </row>
    <row r="22" spans="1:5" ht="15.75" x14ac:dyDescent="0.25">
      <c r="A22" s="68" t="s">
        <v>22</v>
      </c>
      <c r="B22" s="69" t="s">
        <v>23</v>
      </c>
      <c r="C22" s="14">
        <v>14000</v>
      </c>
      <c r="D22" s="14">
        <v>0</v>
      </c>
      <c r="E22" s="14">
        <f t="shared" si="0"/>
        <v>-14000</v>
      </c>
    </row>
    <row r="23" spans="1:5" ht="15.75" x14ac:dyDescent="0.25">
      <c r="A23" s="68" t="s">
        <v>24</v>
      </c>
      <c r="B23" s="69" t="s">
        <v>132</v>
      </c>
      <c r="C23" s="14">
        <v>2839080</v>
      </c>
      <c r="D23" s="14">
        <v>30000</v>
      </c>
      <c r="E23" s="14">
        <f t="shared" si="0"/>
        <v>-2809080</v>
      </c>
    </row>
    <row r="24" spans="1:5" ht="15.75" x14ac:dyDescent="0.25">
      <c r="A24" s="20">
        <v>633</v>
      </c>
      <c r="B24" s="49" t="s">
        <v>25</v>
      </c>
      <c r="C24" s="22">
        <f>SUM(C25:C30)</f>
        <v>1286343.58</v>
      </c>
      <c r="D24" s="22">
        <f>SUM(D25:D30)</f>
        <v>611000</v>
      </c>
      <c r="E24" s="22">
        <f t="shared" si="0"/>
        <v>-675343.58000000007</v>
      </c>
    </row>
    <row r="25" spans="1:5" ht="15.75" x14ac:dyDescent="0.25">
      <c r="A25" s="68" t="s">
        <v>26</v>
      </c>
      <c r="B25" s="72" t="s">
        <v>27</v>
      </c>
      <c r="C25" s="14">
        <v>20000</v>
      </c>
      <c r="D25" s="14">
        <v>0</v>
      </c>
      <c r="E25" s="14">
        <f t="shared" si="0"/>
        <v>-20000</v>
      </c>
    </row>
    <row r="26" spans="1:5" ht="15.75" x14ac:dyDescent="0.25">
      <c r="A26" s="68" t="s">
        <v>574</v>
      </c>
      <c r="B26" s="72" t="s">
        <v>573</v>
      </c>
      <c r="C26" s="14">
        <v>400000</v>
      </c>
      <c r="D26" s="14">
        <v>0</v>
      </c>
      <c r="E26" s="14">
        <f t="shared" si="0"/>
        <v>-400000</v>
      </c>
    </row>
    <row r="27" spans="1:5" ht="15.75" x14ac:dyDescent="0.25">
      <c r="A27" s="68" t="s">
        <v>28</v>
      </c>
      <c r="B27" s="69" t="s">
        <v>29</v>
      </c>
      <c r="C27" s="14">
        <v>14000</v>
      </c>
      <c r="D27" s="14">
        <v>6000</v>
      </c>
      <c r="E27" s="14">
        <f t="shared" si="0"/>
        <v>-8000</v>
      </c>
    </row>
    <row r="28" spans="1:5" ht="15.75" x14ac:dyDescent="0.25">
      <c r="A28" s="68" t="s">
        <v>163</v>
      </c>
      <c r="B28" s="69" t="s">
        <v>164</v>
      </c>
      <c r="C28" s="14">
        <v>1400</v>
      </c>
      <c r="D28" s="14">
        <v>0</v>
      </c>
      <c r="E28" s="14">
        <f t="shared" si="0"/>
        <v>-1400</v>
      </c>
    </row>
    <row r="29" spans="1:5" ht="15.75" x14ac:dyDescent="0.25">
      <c r="A29" s="68" t="s">
        <v>30</v>
      </c>
      <c r="B29" s="69" t="s">
        <v>31</v>
      </c>
      <c r="C29" s="73">
        <v>820943.58</v>
      </c>
      <c r="D29" s="14">
        <v>590000</v>
      </c>
      <c r="E29" s="14">
        <f t="shared" si="0"/>
        <v>-230943.57999999996</v>
      </c>
    </row>
    <row r="30" spans="1:5" ht="15.75" x14ac:dyDescent="0.25">
      <c r="A30" s="68" t="s">
        <v>32</v>
      </c>
      <c r="B30" s="69" t="s">
        <v>33</v>
      </c>
      <c r="C30" s="14">
        <v>30000</v>
      </c>
      <c r="D30" s="14">
        <v>15000</v>
      </c>
      <c r="E30" s="14">
        <f t="shared" si="0"/>
        <v>-15000</v>
      </c>
    </row>
    <row r="31" spans="1:5" ht="15.75" x14ac:dyDescent="0.25">
      <c r="A31" s="20">
        <v>634</v>
      </c>
      <c r="B31" s="21" t="s">
        <v>21</v>
      </c>
      <c r="C31" s="22">
        <f>SUM(C32:C33)</f>
        <v>590000</v>
      </c>
      <c r="D31" s="22">
        <f>SUM(D32:D33)</f>
        <v>122000</v>
      </c>
      <c r="E31" s="22">
        <f t="shared" si="0"/>
        <v>-468000</v>
      </c>
    </row>
    <row r="32" spans="1:5" ht="15.75" x14ac:dyDescent="0.25">
      <c r="A32" s="68" t="s">
        <v>34</v>
      </c>
      <c r="B32" s="74" t="s">
        <v>35</v>
      </c>
      <c r="C32" s="14">
        <v>40000</v>
      </c>
      <c r="D32" s="14">
        <v>28000</v>
      </c>
      <c r="E32" s="14">
        <f t="shared" si="0"/>
        <v>-12000</v>
      </c>
    </row>
    <row r="33" spans="1:7" ht="15.75" x14ac:dyDescent="0.25">
      <c r="A33" s="68" t="s">
        <v>36</v>
      </c>
      <c r="B33" s="75" t="s">
        <v>154</v>
      </c>
      <c r="C33" s="14">
        <v>550000</v>
      </c>
      <c r="D33" s="14">
        <v>94000</v>
      </c>
      <c r="E33" s="14">
        <f t="shared" si="0"/>
        <v>-456000</v>
      </c>
    </row>
    <row r="34" spans="1:7" ht="15.75" x14ac:dyDescent="0.25">
      <c r="A34" s="57">
        <v>635</v>
      </c>
      <c r="B34" s="58" t="s">
        <v>140</v>
      </c>
      <c r="C34" s="59">
        <f>C35</f>
        <v>0</v>
      </c>
      <c r="D34" s="59">
        <f>D35</f>
        <v>450000</v>
      </c>
      <c r="E34" s="22">
        <f t="shared" si="0"/>
        <v>450000</v>
      </c>
    </row>
    <row r="35" spans="1:7" ht="15.75" x14ac:dyDescent="0.25">
      <c r="A35" s="70" t="s">
        <v>152</v>
      </c>
      <c r="B35" s="76" t="s">
        <v>141</v>
      </c>
      <c r="C35" s="33">
        <v>0</v>
      </c>
      <c r="D35" s="33">
        <v>450000</v>
      </c>
      <c r="E35" s="14">
        <f t="shared" si="0"/>
        <v>450000</v>
      </c>
    </row>
    <row r="36" spans="1:7" ht="15.75" x14ac:dyDescent="0.25">
      <c r="A36" s="20">
        <v>638</v>
      </c>
      <c r="B36" s="21" t="s">
        <v>37</v>
      </c>
      <c r="C36" s="22">
        <f>C37</f>
        <v>260000</v>
      </c>
      <c r="D36" s="22">
        <f>D37</f>
        <v>244536</v>
      </c>
      <c r="E36" s="22">
        <f t="shared" si="0"/>
        <v>-15464</v>
      </c>
    </row>
    <row r="37" spans="1:7" ht="15.75" x14ac:dyDescent="0.25">
      <c r="A37" s="68" t="s">
        <v>38</v>
      </c>
      <c r="B37" s="69" t="s">
        <v>39</v>
      </c>
      <c r="C37" s="14">
        <v>260000</v>
      </c>
      <c r="D37" s="14">
        <v>244536</v>
      </c>
      <c r="E37" s="14">
        <f t="shared" si="0"/>
        <v>-15464</v>
      </c>
      <c r="F37" s="100"/>
      <c r="G37" s="66"/>
    </row>
    <row r="38" spans="1:7" ht="15.75" x14ac:dyDescent="0.25">
      <c r="A38" s="23">
        <v>64</v>
      </c>
      <c r="B38" s="24" t="s">
        <v>40</v>
      </c>
      <c r="C38" s="25">
        <f>C39+C43</f>
        <v>78080</v>
      </c>
      <c r="D38" s="25">
        <f>D39+D43</f>
        <v>83070</v>
      </c>
      <c r="E38" s="25">
        <f t="shared" si="0"/>
        <v>4990</v>
      </c>
    </row>
    <row r="39" spans="1:7" ht="15.75" x14ac:dyDescent="0.25">
      <c r="A39" s="20">
        <v>641</v>
      </c>
      <c r="B39" s="21" t="s">
        <v>41</v>
      </c>
      <c r="C39" s="22">
        <f>SUM(C40:C42)</f>
        <v>680</v>
      </c>
      <c r="D39" s="22">
        <f>SUM(D40:D42)</f>
        <v>70</v>
      </c>
      <c r="E39" s="22">
        <f t="shared" si="0"/>
        <v>-610</v>
      </c>
    </row>
    <row r="40" spans="1:7" ht="15.75" x14ac:dyDescent="0.25">
      <c r="A40" s="68" t="s">
        <v>42</v>
      </c>
      <c r="B40" s="69" t="s">
        <v>43</v>
      </c>
      <c r="C40" s="14">
        <v>400</v>
      </c>
      <c r="D40" s="14">
        <v>50</v>
      </c>
      <c r="E40" s="14">
        <f t="shared" ref="E40:E72" si="1">D40-C40</f>
        <v>-350</v>
      </c>
    </row>
    <row r="41" spans="1:7" ht="15.75" x14ac:dyDescent="0.25">
      <c r="A41" s="68" t="s">
        <v>44</v>
      </c>
      <c r="B41" s="69" t="s">
        <v>45</v>
      </c>
      <c r="C41" s="14">
        <v>140</v>
      </c>
      <c r="D41" s="14">
        <v>20</v>
      </c>
      <c r="E41" s="14">
        <f t="shared" si="1"/>
        <v>-120</v>
      </c>
    </row>
    <row r="42" spans="1:7" ht="15.75" x14ac:dyDescent="0.25">
      <c r="A42" s="68" t="s">
        <v>46</v>
      </c>
      <c r="B42" s="69" t="s">
        <v>47</v>
      </c>
      <c r="C42" s="14">
        <v>140</v>
      </c>
      <c r="D42" s="14">
        <v>0</v>
      </c>
      <c r="E42" s="14">
        <f t="shared" si="1"/>
        <v>-140</v>
      </c>
    </row>
    <row r="43" spans="1:7" ht="15.75" x14ac:dyDescent="0.25">
      <c r="A43" s="20">
        <v>642</v>
      </c>
      <c r="B43" s="21" t="s">
        <v>48</v>
      </c>
      <c r="C43" s="22">
        <f>SUM(C44:C51)</f>
        <v>77400</v>
      </c>
      <c r="D43" s="22">
        <f>SUM(D44:D51)</f>
        <v>83000</v>
      </c>
      <c r="E43" s="22">
        <f t="shared" si="1"/>
        <v>5600</v>
      </c>
    </row>
    <row r="44" spans="1:7" ht="15.75" x14ac:dyDescent="0.25">
      <c r="A44" s="68" t="s">
        <v>49</v>
      </c>
      <c r="B44" s="69" t="s">
        <v>50</v>
      </c>
      <c r="C44" s="14">
        <v>4000</v>
      </c>
      <c r="D44" s="14">
        <v>1500</v>
      </c>
      <c r="E44" s="14">
        <f t="shared" si="1"/>
        <v>-2500</v>
      </c>
    </row>
    <row r="45" spans="1:7" ht="15.75" x14ac:dyDescent="0.25">
      <c r="A45" s="68" t="s">
        <v>51</v>
      </c>
      <c r="B45" s="69" t="s">
        <v>52</v>
      </c>
      <c r="C45" s="14">
        <v>3500</v>
      </c>
      <c r="D45" s="14">
        <v>5000</v>
      </c>
      <c r="E45" s="14">
        <f t="shared" si="1"/>
        <v>1500</v>
      </c>
    </row>
    <row r="46" spans="1:7" ht="15.75" x14ac:dyDescent="0.25">
      <c r="A46" s="68" t="s">
        <v>53</v>
      </c>
      <c r="B46" s="69" t="s">
        <v>54</v>
      </c>
      <c r="C46" s="14">
        <v>27000</v>
      </c>
      <c r="D46" s="14">
        <v>27000</v>
      </c>
      <c r="E46" s="14">
        <f t="shared" si="1"/>
        <v>0</v>
      </c>
    </row>
    <row r="47" spans="1:7" ht="15.75" x14ac:dyDescent="0.25">
      <c r="A47" s="68" t="s">
        <v>55</v>
      </c>
      <c r="B47" s="69" t="s">
        <v>56</v>
      </c>
      <c r="C47" s="14">
        <v>700</v>
      </c>
      <c r="D47" s="14">
        <v>500</v>
      </c>
      <c r="E47" s="14">
        <f t="shared" si="1"/>
        <v>-200</v>
      </c>
    </row>
    <row r="48" spans="1:7" ht="15.75" x14ac:dyDescent="0.25">
      <c r="A48" s="68" t="s">
        <v>59</v>
      </c>
      <c r="B48" s="69" t="s">
        <v>60</v>
      </c>
      <c r="C48" s="14">
        <v>35000</v>
      </c>
      <c r="D48" s="14">
        <v>39000</v>
      </c>
      <c r="E48" s="14">
        <f>D48-C48</f>
        <v>4000</v>
      </c>
    </row>
    <row r="49" spans="1:5" ht="15.75" x14ac:dyDescent="0.25">
      <c r="A49" s="68" t="s">
        <v>57</v>
      </c>
      <c r="B49" s="69" t="s">
        <v>58</v>
      </c>
      <c r="C49" s="14">
        <v>5500</v>
      </c>
      <c r="D49" s="14">
        <v>10000</v>
      </c>
      <c r="E49" s="14">
        <f>D49-C49</f>
        <v>4500</v>
      </c>
    </row>
    <row r="50" spans="1:5" ht="15.75" x14ac:dyDescent="0.25">
      <c r="A50" s="68" t="s">
        <v>170</v>
      </c>
      <c r="B50" s="69" t="s">
        <v>171</v>
      </c>
      <c r="C50" s="14">
        <v>300</v>
      </c>
      <c r="D50" s="14">
        <v>0</v>
      </c>
      <c r="E50" s="14">
        <f t="shared" si="1"/>
        <v>-300</v>
      </c>
    </row>
    <row r="51" spans="1:5" ht="15.75" x14ac:dyDescent="0.25">
      <c r="A51" s="68" t="s">
        <v>61</v>
      </c>
      <c r="B51" s="69" t="s">
        <v>62</v>
      </c>
      <c r="C51" s="14">
        <v>1400</v>
      </c>
      <c r="D51" s="14">
        <v>0</v>
      </c>
      <c r="E51" s="14">
        <f t="shared" si="1"/>
        <v>-1400</v>
      </c>
    </row>
    <row r="52" spans="1:5" ht="15.75" x14ac:dyDescent="0.25">
      <c r="A52" s="23">
        <v>65</v>
      </c>
      <c r="B52" s="24" t="s">
        <v>63</v>
      </c>
      <c r="C52" s="25">
        <f>C53+C60+C67</f>
        <v>371410</v>
      </c>
      <c r="D52" s="25">
        <f>D53+D60+D67</f>
        <v>313500</v>
      </c>
      <c r="E52" s="25">
        <f t="shared" si="1"/>
        <v>-57910</v>
      </c>
    </row>
    <row r="53" spans="1:5" ht="15.75" x14ac:dyDescent="0.25">
      <c r="A53" s="20">
        <v>651</v>
      </c>
      <c r="B53" s="21" t="s">
        <v>64</v>
      </c>
      <c r="C53" s="22">
        <f>SUM(C54:C59)</f>
        <v>326800</v>
      </c>
      <c r="D53" s="22">
        <f>SUM(D54:D59)</f>
        <v>292000</v>
      </c>
      <c r="E53" s="22">
        <f t="shared" si="1"/>
        <v>-34800</v>
      </c>
    </row>
    <row r="54" spans="1:5" ht="15.75" x14ac:dyDescent="0.25">
      <c r="A54" s="68" t="s">
        <v>65</v>
      </c>
      <c r="B54" s="69" t="s">
        <v>66</v>
      </c>
      <c r="C54" s="14">
        <v>1400</v>
      </c>
      <c r="D54" s="14">
        <v>0</v>
      </c>
      <c r="E54" s="14">
        <f t="shared" si="1"/>
        <v>-1400</v>
      </c>
    </row>
    <row r="55" spans="1:5" ht="15.75" x14ac:dyDescent="0.25">
      <c r="A55" s="68" t="s">
        <v>67</v>
      </c>
      <c r="B55" s="69" t="s">
        <v>68</v>
      </c>
      <c r="C55" s="14">
        <v>700</v>
      </c>
      <c r="D55" s="14">
        <v>2000</v>
      </c>
      <c r="E55" s="14">
        <f t="shared" si="1"/>
        <v>1300</v>
      </c>
    </row>
    <row r="56" spans="1:5" ht="15.75" x14ac:dyDescent="0.25">
      <c r="A56" s="68" t="s">
        <v>69</v>
      </c>
      <c r="B56" s="69" t="s">
        <v>70</v>
      </c>
      <c r="C56" s="14">
        <v>2000</v>
      </c>
      <c r="D56" s="14">
        <v>0</v>
      </c>
      <c r="E56" s="14">
        <f t="shared" si="1"/>
        <v>-2000</v>
      </c>
    </row>
    <row r="57" spans="1:5" ht="15.75" x14ac:dyDescent="0.25">
      <c r="A57" s="68" t="s">
        <v>71</v>
      </c>
      <c r="B57" s="69" t="s">
        <v>72</v>
      </c>
      <c r="C57" s="14">
        <v>20000</v>
      </c>
      <c r="D57" s="14">
        <v>20000</v>
      </c>
      <c r="E57" s="14">
        <f t="shared" si="1"/>
        <v>0</v>
      </c>
    </row>
    <row r="58" spans="1:5" ht="15.75" x14ac:dyDescent="0.25">
      <c r="A58" s="68" t="s">
        <v>74</v>
      </c>
      <c r="B58" s="69" t="s">
        <v>73</v>
      </c>
      <c r="C58" s="14">
        <v>300000</v>
      </c>
      <c r="D58" s="14">
        <v>270000</v>
      </c>
      <c r="E58" s="14">
        <f t="shared" si="1"/>
        <v>-30000</v>
      </c>
    </row>
    <row r="59" spans="1:5" ht="15.75" x14ac:dyDescent="0.25">
      <c r="A59" s="68" t="s">
        <v>135</v>
      </c>
      <c r="B59" s="69" t="s">
        <v>75</v>
      </c>
      <c r="C59" s="14">
        <v>2700</v>
      </c>
      <c r="D59" s="14">
        <v>0</v>
      </c>
      <c r="E59" s="14">
        <f t="shared" si="1"/>
        <v>-2700</v>
      </c>
    </row>
    <row r="60" spans="1:5" ht="15.75" x14ac:dyDescent="0.25">
      <c r="A60" s="20">
        <v>652</v>
      </c>
      <c r="B60" s="21" t="s">
        <v>76</v>
      </c>
      <c r="C60" s="22">
        <f>SUM(C61:C66)</f>
        <v>16210</v>
      </c>
      <c r="D60" s="22">
        <f>SUM(D61:D66)</f>
        <v>1200</v>
      </c>
      <c r="E60" s="22">
        <f t="shared" si="1"/>
        <v>-15010</v>
      </c>
    </row>
    <row r="61" spans="1:5" ht="15.75" x14ac:dyDescent="0.25">
      <c r="A61" s="68" t="s">
        <v>153</v>
      </c>
      <c r="B61" s="69" t="s">
        <v>77</v>
      </c>
      <c r="C61" s="14">
        <v>0</v>
      </c>
      <c r="D61" s="14">
        <v>0</v>
      </c>
      <c r="E61" s="14">
        <f t="shared" si="1"/>
        <v>0</v>
      </c>
    </row>
    <row r="62" spans="1:5" ht="15.75" x14ac:dyDescent="0.25">
      <c r="A62" s="68" t="s">
        <v>576</v>
      </c>
      <c r="B62" s="69" t="s">
        <v>575</v>
      </c>
      <c r="C62" s="14">
        <v>140</v>
      </c>
      <c r="D62" s="14">
        <v>0</v>
      </c>
      <c r="E62" s="14">
        <f t="shared" si="1"/>
        <v>-140</v>
      </c>
    </row>
    <row r="63" spans="1:5" ht="15.75" x14ac:dyDescent="0.25">
      <c r="A63" s="68" t="s">
        <v>78</v>
      </c>
      <c r="B63" s="69" t="s">
        <v>79</v>
      </c>
      <c r="C63" s="14">
        <v>13300</v>
      </c>
      <c r="D63" s="14">
        <v>500</v>
      </c>
      <c r="E63" s="14">
        <f t="shared" si="1"/>
        <v>-12800</v>
      </c>
    </row>
    <row r="64" spans="1:5" ht="15.75" x14ac:dyDescent="0.25">
      <c r="A64" s="68" t="s">
        <v>578</v>
      </c>
      <c r="B64" s="69" t="s">
        <v>80</v>
      </c>
      <c r="C64" s="14">
        <v>700</v>
      </c>
      <c r="D64" s="14">
        <v>500</v>
      </c>
      <c r="E64" s="14">
        <f t="shared" si="1"/>
        <v>-200</v>
      </c>
    </row>
    <row r="65" spans="1:5" ht="15.75" x14ac:dyDescent="0.25">
      <c r="A65" s="68" t="s">
        <v>83</v>
      </c>
      <c r="B65" s="69" t="s">
        <v>84</v>
      </c>
      <c r="C65" s="14">
        <v>670</v>
      </c>
      <c r="D65" s="14">
        <v>200</v>
      </c>
      <c r="E65" s="14">
        <f t="shared" si="1"/>
        <v>-470</v>
      </c>
    </row>
    <row r="66" spans="1:5" ht="15.75" x14ac:dyDescent="0.25">
      <c r="A66" s="68" t="s">
        <v>81</v>
      </c>
      <c r="B66" s="69" t="s">
        <v>82</v>
      </c>
      <c r="C66" s="14">
        <v>1400</v>
      </c>
      <c r="D66" s="14">
        <v>0</v>
      </c>
      <c r="E66" s="14">
        <f t="shared" si="1"/>
        <v>-1400</v>
      </c>
    </row>
    <row r="67" spans="1:5" ht="15.75" x14ac:dyDescent="0.25">
      <c r="A67" s="20">
        <v>653</v>
      </c>
      <c r="B67" s="21" t="s">
        <v>85</v>
      </c>
      <c r="C67" s="22">
        <f>SUM(C68:C69)</f>
        <v>28400</v>
      </c>
      <c r="D67" s="22">
        <f>SUM(D68:D69)</f>
        <v>20300</v>
      </c>
      <c r="E67" s="22">
        <f t="shared" si="1"/>
        <v>-8100</v>
      </c>
    </row>
    <row r="68" spans="1:5" ht="15.75" x14ac:dyDescent="0.25">
      <c r="A68" s="68" t="s">
        <v>86</v>
      </c>
      <c r="B68" s="69" t="s">
        <v>87</v>
      </c>
      <c r="C68" s="14">
        <v>1400</v>
      </c>
      <c r="D68" s="14">
        <v>300</v>
      </c>
      <c r="E68" s="14">
        <f t="shared" si="1"/>
        <v>-1100</v>
      </c>
    </row>
    <row r="69" spans="1:5" ht="15.75" x14ac:dyDescent="0.25">
      <c r="A69" s="68" t="s">
        <v>88</v>
      </c>
      <c r="B69" s="69" t="s">
        <v>89</v>
      </c>
      <c r="C69" s="14">
        <v>27000</v>
      </c>
      <c r="D69" s="14">
        <v>20000</v>
      </c>
      <c r="E69" s="14">
        <f t="shared" si="1"/>
        <v>-7000</v>
      </c>
    </row>
    <row r="70" spans="1:5" ht="31.5" x14ac:dyDescent="0.25">
      <c r="A70" s="60">
        <v>66</v>
      </c>
      <c r="B70" s="67" t="s">
        <v>156</v>
      </c>
      <c r="C70" s="61">
        <f>C71</f>
        <v>0</v>
      </c>
      <c r="D70" s="61">
        <f>D71</f>
        <v>5000</v>
      </c>
      <c r="E70" s="61">
        <f t="shared" si="1"/>
        <v>5000</v>
      </c>
    </row>
    <row r="71" spans="1:5" ht="30" x14ac:dyDescent="0.25">
      <c r="A71" s="62">
        <v>663</v>
      </c>
      <c r="B71" s="63" t="s">
        <v>167</v>
      </c>
      <c r="C71" s="64">
        <f>C72</f>
        <v>0</v>
      </c>
      <c r="D71" s="64">
        <f>D72</f>
        <v>5000</v>
      </c>
      <c r="E71" s="64">
        <f t="shared" si="1"/>
        <v>5000</v>
      </c>
    </row>
    <row r="72" spans="1:5" ht="15.75" x14ac:dyDescent="0.25">
      <c r="A72" s="104" t="s">
        <v>165</v>
      </c>
      <c r="B72" s="103" t="s">
        <v>166</v>
      </c>
      <c r="C72" s="101">
        <v>0</v>
      </c>
      <c r="D72" s="102">
        <v>5000</v>
      </c>
      <c r="E72" s="14">
        <f t="shared" si="1"/>
        <v>5000</v>
      </c>
    </row>
    <row r="73" spans="1:5" ht="15.75" x14ac:dyDescent="0.25">
      <c r="A73" s="23">
        <v>67</v>
      </c>
      <c r="B73" s="24" t="s">
        <v>157</v>
      </c>
      <c r="C73" s="25">
        <f>C74</f>
        <v>140</v>
      </c>
      <c r="D73" s="25">
        <f>D74</f>
        <v>0</v>
      </c>
      <c r="E73" s="25">
        <f t="shared" ref="E73:E84" si="2">D73-C73</f>
        <v>-140</v>
      </c>
    </row>
    <row r="74" spans="1:5" ht="15.75" x14ac:dyDescent="0.25">
      <c r="A74" s="20">
        <v>673</v>
      </c>
      <c r="B74" s="48" t="s">
        <v>137</v>
      </c>
      <c r="C74" s="22">
        <f>SUM(C75:C76)</f>
        <v>140</v>
      </c>
      <c r="D74" s="22">
        <f>SUM(D75:D76)</f>
        <v>0</v>
      </c>
      <c r="E74" s="22">
        <f t="shared" si="2"/>
        <v>-140</v>
      </c>
    </row>
    <row r="75" spans="1:5" ht="15.75" x14ac:dyDescent="0.25">
      <c r="A75" s="68" t="s">
        <v>93</v>
      </c>
      <c r="B75" s="69" t="s">
        <v>138</v>
      </c>
      <c r="C75" s="33">
        <v>70</v>
      </c>
      <c r="D75" s="26">
        <v>0</v>
      </c>
      <c r="E75" s="14">
        <f t="shared" si="2"/>
        <v>-70</v>
      </c>
    </row>
    <row r="76" spans="1:5" ht="15.75" x14ac:dyDescent="0.25">
      <c r="A76" s="68" t="s">
        <v>136</v>
      </c>
      <c r="B76" s="69" t="s">
        <v>139</v>
      </c>
      <c r="C76" s="33">
        <v>70</v>
      </c>
      <c r="D76" s="26">
        <v>0</v>
      </c>
      <c r="E76" s="14">
        <f t="shared" si="2"/>
        <v>-70</v>
      </c>
    </row>
    <row r="77" spans="1:5" ht="15.75" x14ac:dyDescent="0.25">
      <c r="A77" s="53">
        <v>68</v>
      </c>
      <c r="B77" s="54" t="s">
        <v>142</v>
      </c>
      <c r="C77" s="55">
        <f>C78</f>
        <v>1400</v>
      </c>
      <c r="D77" s="55">
        <f>D78</f>
        <v>0</v>
      </c>
      <c r="E77" s="55">
        <f t="shared" si="2"/>
        <v>-1400</v>
      </c>
    </row>
    <row r="78" spans="1:5" ht="15.75" x14ac:dyDescent="0.25">
      <c r="A78" s="20">
        <v>681</v>
      </c>
      <c r="B78" s="21" t="s">
        <v>90</v>
      </c>
      <c r="C78" s="22">
        <f>C79</f>
        <v>1400</v>
      </c>
      <c r="D78" s="22">
        <f>D79</f>
        <v>0</v>
      </c>
      <c r="E78" s="22">
        <f t="shared" si="2"/>
        <v>-1400</v>
      </c>
    </row>
    <row r="79" spans="1:5" ht="15.75" x14ac:dyDescent="0.25">
      <c r="A79" s="68" t="s">
        <v>92</v>
      </c>
      <c r="B79" s="69" t="s">
        <v>91</v>
      </c>
      <c r="C79" s="33">
        <v>1400</v>
      </c>
      <c r="D79" s="26">
        <v>0</v>
      </c>
      <c r="E79" s="14">
        <f t="shared" si="2"/>
        <v>-1400</v>
      </c>
    </row>
    <row r="80" spans="1:5" ht="15.75" x14ac:dyDescent="0.25">
      <c r="A80" s="23">
        <v>7</v>
      </c>
      <c r="B80" s="24" t="s">
        <v>94</v>
      </c>
      <c r="C80" s="25">
        <f>C81</f>
        <v>55000</v>
      </c>
      <c r="D80" s="25">
        <f>D81</f>
        <v>68000</v>
      </c>
      <c r="E80" s="25">
        <f t="shared" si="2"/>
        <v>13000</v>
      </c>
    </row>
    <row r="81" spans="1:5" ht="15.75" x14ac:dyDescent="0.25">
      <c r="A81" s="17">
        <v>71</v>
      </c>
      <c r="B81" s="18" t="s">
        <v>95</v>
      </c>
      <c r="C81" s="19">
        <f>C82</f>
        <v>55000</v>
      </c>
      <c r="D81" s="19">
        <f>D82</f>
        <v>68000</v>
      </c>
      <c r="E81" s="19">
        <f t="shared" si="2"/>
        <v>13000</v>
      </c>
    </row>
    <row r="82" spans="1:5" ht="15.75" x14ac:dyDescent="0.25">
      <c r="A82" s="20">
        <v>711</v>
      </c>
      <c r="B82" s="21" t="s">
        <v>96</v>
      </c>
      <c r="C82" s="22">
        <f>SUM(C83:C84)</f>
        <v>55000</v>
      </c>
      <c r="D82" s="22">
        <f>SUM(D83:D84)</f>
        <v>68000</v>
      </c>
      <c r="E82" s="22">
        <f t="shared" si="2"/>
        <v>13000</v>
      </c>
    </row>
    <row r="83" spans="1:5" ht="15.75" x14ac:dyDescent="0.25">
      <c r="A83" s="68" t="s">
        <v>97</v>
      </c>
      <c r="B83" s="69" t="s">
        <v>98</v>
      </c>
      <c r="C83" s="14">
        <v>55000</v>
      </c>
      <c r="D83" s="14">
        <v>60000</v>
      </c>
      <c r="E83" s="14">
        <f t="shared" si="2"/>
        <v>5000</v>
      </c>
    </row>
    <row r="84" spans="1:5" ht="15.75" x14ac:dyDescent="0.25">
      <c r="A84" s="70" t="s">
        <v>143</v>
      </c>
      <c r="B84" s="71" t="s">
        <v>144</v>
      </c>
      <c r="C84" s="33">
        <v>0</v>
      </c>
      <c r="D84" s="33">
        <v>8000</v>
      </c>
      <c r="E84" s="14">
        <f t="shared" si="2"/>
        <v>8000</v>
      </c>
    </row>
    <row r="85" spans="1:5" x14ac:dyDescent="0.25">
      <c r="A85" s="3"/>
      <c r="B85" s="2"/>
      <c r="C85" s="4"/>
      <c r="D85" s="4"/>
      <c r="E85" s="4"/>
    </row>
    <row r="86" spans="1:5" x14ac:dyDescent="0.25">
      <c r="A86" s="3"/>
      <c r="B86" s="2"/>
      <c r="C86" s="4"/>
      <c r="D86" s="4"/>
      <c r="E86" s="4"/>
    </row>
    <row r="87" spans="1:5" x14ac:dyDescent="0.25">
      <c r="A87" s="3"/>
      <c r="B87" s="2"/>
      <c r="C87" s="4"/>
      <c r="D87" s="4"/>
      <c r="E87" s="4"/>
    </row>
    <row r="88" spans="1:5" ht="31.5" x14ac:dyDescent="0.25">
      <c r="A88" s="29"/>
      <c r="B88" s="30" t="s">
        <v>99</v>
      </c>
      <c r="C88" s="52" t="s">
        <v>159</v>
      </c>
      <c r="D88" s="52" t="s">
        <v>162</v>
      </c>
      <c r="E88" s="52" t="s">
        <v>161</v>
      </c>
    </row>
    <row r="89" spans="1:5" ht="15.75" x14ac:dyDescent="0.25">
      <c r="A89" s="31" t="s">
        <v>100</v>
      </c>
      <c r="B89" s="32"/>
      <c r="C89" s="25">
        <f>C91+C274+C332</f>
        <v>6092656.6799999997</v>
      </c>
      <c r="D89" s="25">
        <f>D91+D274+D332</f>
        <v>2407180</v>
      </c>
      <c r="E89" s="25">
        <f>D89-C89</f>
        <v>-3685476.6799999997</v>
      </c>
    </row>
    <row r="90" spans="1:5" ht="15.75" x14ac:dyDescent="0.25">
      <c r="A90" s="12" t="s">
        <v>101</v>
      </c>
      <c r="B90" s="13" t="s">
        <v>102</v>
      </c>
      <c r="C90" s="33"/>
      <c r="D90" s="26"/>
      <c r="E90" s="26"/>
    </row>
    <row r="91" spans="1:5" ht="15.75" x14ac:dyDescent="0.25">
      <c r="A91" s="23">
        <v>3</v>
      </c>
      <c r="B91" s="24" t="s">
        <v>103</v>
      </c>
      <c r="C91" s="34">
        <f>C92+C127+C217+C222+C227+C236+C248</f>
        <v>2054520</v>
      </c>
      <c r="D91" s="34">
        <f>D92+D127+D217+D222+D227+D236+D248</f>
        <v>1761780</v>
      </c>
      <c r="E91" s="34">
        <f>D91-C91</f>
        <v>-292740</v>
      </c>
    </row>
    <row r="92" spans="1:5" ht="15.75" x14ac:dyDescent="0.25">
      <c r="A92" s="17">
        <v>31</v>
      </c>
      <c r="B92" s="18" t="s">
        <v>104</v>
      </c>
      <c r="C92" s="35">
        <f>C93+C113+C121</f>
        <v>622700</v>
      </c>
      <c r="D92" s="35">
        <f>D93+D113+D121</f>
        <v>647300</v>
      </c>
      <c r="E92" s="35">
        <f>D92-C92</f>
        <v>24600</v>
      </c>
    </row>
    <row r="93" spans="1:5" ht="15.75" x14ac:dyDescent="0.25">
      <c r="A93" s="20">
        <v>311</v>
      </c>
      <c r="B93" s="21" t="s">
        <v>105</v>
      </c>
      <c r="C93" s="38">
        <f>SUM(C94:C112)</f>
        <v>556400</v>
      </c>
      <c r="D93" s="38">
        <f>SUM(D94:D112)</f>
        <v>535700</v>
      </c>
      <c r="E93" s="38">
        <f>D93-C93</f>
        <v>-20700</v>
      </c>
    </row>
    <row r="94" spans="1:5" ht="15.75" x14ac:dyDescent="0.25">
      <c r="A94" s="70" t="s">
        <v>172</v>
      </c>
      <c r="B94" s="71" t="s">
        <v>359</v>
      </c>
      <c r="C94" s="33">
        <v>71000</v>
      </c>
      <c r="D94" s="33">
        <v>71000</v>
      </c>
      <c r="E94" s="33">
        <f>D94-C94</f>
        <v>0</v>
      </c>
    </row>
    <row r="95" spans="1:5" ht="15.75" x14ac:dyDescent="0.25">
      <c r="A95" s="70" t="s">
        <v>173</v>
      </c>
      <c r="B95" s="71" t="s">
        <v>360</v>
      </c>
      <c r="C95" s="33">
        <v>92000</v>
      </c>
      <c r="D95" s="33">
        <v>85000</v>
      </c>
      <c r="E95" s="33">
        <f t="shared" ref="E95:E112" si="3">D95-C95</f>
        <v>-7000</v>
      </c>
    </row>
    <row r="96" spans="1:5" ht="15.75" x14ac:dyDescent="0.25">
      <c r="A96" s="70" t="s">
        <v>174</v>
      </c>
      <c r="B96" s="71" t="s">
        <v>361</v>
      </c>
      <c r="C96" s="33">
        <v>26000</v>
      </c>
      <c r="D96" s="33">
        <v>26000</v>
      </c>
      <c r="E96" s="33">
        <f t="shared" si="3"/>
        <v>0</v>
      </c>
    </row>
    <row r="97" spans="1:5" ht="15.75" x14ac:dyDescent="0.25">
      <c r="A97" s="70" t="s">
        <v>175</v>
      </c>
      <c r="B97" s="71" t="s">
        <v>362</v>
      </c>
      <c r="C97" s="33">
        <v>206000</v>
      </c>
      <c r="D97" s="33">
        <v>200000</v>
      </c>
      <c r="E97" s="33">
        <f t="shared" si="3"/>
        <v>-6000</v>
      </c>
    </row>
    <row r="98" spans="1:5" ht="15.75" x14ac:dyDescent="0.25">
      <c r="A98" s="70" t="s">
        <v>176</v>
      </c>
      <c r="B98" s="71" t="s">
        <v>363</v>
      </c>
      <c r="C98" s="33">
        <v>42500</v>
      </c>
      <c r="D98" s="33">
        <v>20000</v>
      </c>
      <c r="E98" s="33">
        <f t="shared" si="3"/>
        <v>-22500</v>
      </c>
    </row>
    <row r="99" spans="1:5" ht="15.75" x14ac:dyDescent="0.25">
      <c r="A99" s="70" t="s">
        <v>177</v>
      </c>
      <c r="B99" s="71" t="s">
        <v>364</v>
      </c>
      <c r="C99" s="33">
        <v>0</v>
      </c>
      <c r="D99" s="33">
        <v>12000</v>
      </c>
      <c r="E99" s="33">
        <f t="shared" si="3"/>
        <v>12000</v>
      </c>
    </row>
    <row r="100" spans="1:5" ht="15.75" x14ac:dyDescent="0.25">
      <c r="A100" s="70" t="s">
        <v>178</v>
      </c>
      <c r="B100" s="71" t="s">
        <v>365</v>
      </c>
      <c r="C100" s="33">
        <v>0</v>
      </c>
      <c r="D100" s="33">
        <v>8000</v>
      </c>
      <c r="E100" s="33">
        <f t="shared" si="3"/>
        <v>8000</v>
      </c>
    </row>
    <row r="101" spans="1:5" ht="15.75" x14ac:dyDescent="0.25">
      <c r="A101" s="70" t="s">
        <v>179</v>
      </c>
      <c r="B101" s="71" t="s">
        <v>366</v>
      </c>
      <c r="C101" s="33">
        <v>0</v>
      </c>
      <c r="D101" s="33">
        <v>1000</v>
      </c>
      <c r="E101" s="33">
        <f t="shared" si="3"/>
        <v>1000</v>
      </c>
    </row>
    <row r="102" spans="1:5" ht="15.75" x14ac:dyDescent="0.25">
      <c r="A102" s="70" t="s">
        <v>180</v>
      </c>
      <c r="B102" s="71" t="s">
        <v>367</v>
      </c>
      <c r="C102" s="33">
        <v>0</v>
      </c>
      <c r="D102" s="33">
        <v>6500</v>
      </c>
      <c r="E102" s="33">
        <f t="shared" si="3"/>
        <v>6500</v>
      </c>
    </row>
    <row r="103" spans="1:5" ht="15.75" x14ac:dyDescent="0.25">
      <c r="A103" s="70" t="s">
        <v>181</v>
      </c>
      <c r="B103" s="71" t="s">
        <v>368</v>
      </c>
      <c r="C103" s="33">
        <v>0</v>
      </c>
      <c r="D103" s="33">
        <v>300</v>
      </c>
      <c r="E103" s="33">
        <f t="shared" si="3"/>
        <v>300</v>
      </c>
    </row>
    <row r="104" spans="1:5" ht="15.75" x14ac:dyDescent="0.25">
      <c r="A104" s="70" t="s">
        <v>182</v>
      </c>
      <c r="B104" s="71" t="s">
        <v>369</v>
      </c>
      <c r="C104" s="33">
        <v>18500</v>
      </c>
      <c r="D104" s="33">
        <v>19500</v>
      </c>
      <c r="E104" s="33">
        <f t="shared" si="3"/>
        <v>1000</v>
      </c>
    </row>
    <row r="105" spans="1:5" ht="15.75" x14ac:dyDescent="0.25">
      <c r="A105" s="70" t="s">
        <v>183</v>
      </c>
      <c r="B105" s="71" t="s">
        <v>370</v>
      </c>
      <c r="C105" s="33">
        <v>24000</v>
      </c>
      <c r="D105" s="33">
        <v>24700</v>
      </c>
      <c r="E105" s="33">
        <f t="shared" si="3"/>
        <v>700</v>
      </c>
    </row>
    <row r="106" spans="1:5" ht="15.75" x14ac:dyDescent="0.25">
      <c r="A106" s="70" t="s">
        <v>184</v>
      </c>
      <c r="B106" s="71" t="s">
        <v>371</v>
      </c>
      <c r="C106" s="33">
        <v>8500</v>
      </c>
      <c r="D106" s="33">
        <v>4500</v>
      </c>
      <c r="E106" s="33">
        <f t="shared" si="3"/>
        <v>-4000</v>
      </c>
    </row>
    <row r="107" spans="1:5" ht="15.75" x14ac:dyDescent="0.25">
      <c r="A107" s="70" t="s">
        <v>185</v>
      </c>
      <c r="B107" s="71" t="s">
        <v>372</v>
      </c>
      <c r="C107" s="33">
        <v>43000</v>
      </c>
      <c r="D107" s="33">
        <v>40500</v>
      </c>
      <c r="E107" s="33">
        <f t="shared" si="3"/>
        <v>-2500</v>
      </c>
    </row>
    <row r="108" spans="1:5" ht="15.75" x14ac:dyDescent="0.25">
      <c r="A108" s="70" t="s">
        <v>186</v>
      </c>
      <c r="B108" s="71" t="s">
        <v>373</v>
      </c>
      <c r="C108" s="33">
        <v>10500</v>
      </c>
      <c r="D108" s="33">
        <v>3900</v>
      </c>
      <c r="E108" s="33">
        <f t="shared" si="3"/>
        <v>-6600</v>
      </c>
    </row>
    <row r="109" spans="1:5" ht="15.75" x14ac:dyDescent="0.25">
      <c r="A109" s="70" t="s">
        <v>187</v>
      </c>
      <c r="B109" s="71" t="s">
        <v>374</v>
      </c>
      <c r="C109" s="33">
        <v>2400</v>
      </c>
      <c r="D109" s="33">
        <v>2400</v>
      </c>
      <c r="E109" s="33">
        <f t="shared" si="3"/>
        <v>0</v>
      </c>
    </row>
    <row r="110" spans="1:5" ht="15.75" x14ac:dyDescent="0.25">
      <c r="A110" s="70" t="s">
        <v>188</v>
      </c>
      <c r="B110" s="71" t="s">
        <v>375</v>
      </c>
      <c r="C110" s="33">
        <v>6000</v>
      </c>
      <c r="D110" s="33">
        <v>6000</v>
      </c>
      <c r="E110" s="33">
        <f t="shared" si="3"/>
        <v>0</v>
      </c>
    </row>
    <row r="111" spans="1:5" ht="15.75" x14ac:dyDescent="0.25">
      <c r="A111" s="70" t="s">
        <v>189</v>
      </c>
      <c r="B111" s="71" t="s">
        <v>376</v>
      </c>
      <c r="C111" s="33">
        <v>3600</v>
      </c>
      <c r="D111" s="33">
        <v>2000</v>
      </c>
      <c r="E111" s="33">
        <f t="shared" si="3"/>
        <v>-1600</v>
      </c>
    </row>
    <row r="112" spans="1:5" ht="15.75" x14ac:dyDescent="0.25">
      <c r="A112" s="70" t="s">
        <v>190</v>
      </c>
      <c r="B112" s="71" t="s">
        <v>377</v>
      </c>
      <c r="C112" s="33">
        <v>2400</v>
      </c>
      <c r="D112" s="33">
        <v>2400</v>
      </c>
      <c r="E112" s="33">
        <f t="shared" si="3"/>
        <v>0</v>
      </c>
    </row>
    <row r="113" spans="1:5" ht="15.75" x14ac:dyDescent="0.25">
      <c r="A113" s="36">
        <v>312</v>
      </c>
      <c r="B113" s="37" t="s">
        <v>106</v>
      </c>
      <c r="C113" s="38">
        <f>SUM(C114:C120)</f>
        <v>18300</v>
      </c>
      <c r="D113" s="38">
        <f>SUM(D114:D120)</f>
        <v>28200</v>
      </c>
      <c r="E113" s="38">
        <f>D113-C113</f>
        <v>9900</v>
      </c>
    </row>
    <row r="114" spans="1:5" ht="15.75" x14ac:dyDescent="0.25">
      <c r="A114" s="70" t="s">
        <v>191</v>
      </c>
      <c r="B114" s="71" t="s">
        <v>378</v>
      </c>
      <c r="C114" s="33">
        <v>6000</v>
      </c>
      <c r="D114" s="33">
        <v>6000</v>
      </c>
      <c r="E114" s="33">
        <f>D114-C114</f>
        <v>0</v>
      </c>
    </row>
    <row r="115" spans="1:5" ht="15.75" x14ac:dyDescent="0.25">
      <c r="A115" s="70" t="s">
        <v>542</v>
      </c>
      <c r="B115" s="71" t="s">
        <v>543</v>
      </c>
      <c r="C115" s="33">
        <v>1400</v>
      </c>
      <c r="D115" s="33">
        <v>0</v>
      </c>
      <c r="E115" s="33">
        <f t="shared" ref="E115:E119" si="4">D115-C115</f>
        <v>-1400</v>
      </c>
    </row>
    <row r="116" spans="1:5" ht="15.75" x14ac:dyDescent="0.25">
      <c r="A116" s="70" t="s">
        <v>192</v>
      </c>
      <c r="B116" s="71" t="s">
        <v>379</v>
      </c>
      <c r="C116" s="33">
        <v>1500</v>
      </c>
      <c r="D116" s="33">
        <v>6800</v>
      </c>
      <c r="E116" s="33">
        <f t="shared" si="4"/>
        <v>5300</v>
      </c>
    </row>
    <row r="117" spans="1:5" ht="15.75" x14ac:dyDescent="0.25">
      <c r="A117" s="70" t="s">
        <v>193</v>
      </c>
      <c r="B117" s="71" t="s">
        <v>380</v>
      </c>
      <c r="C117" s="33">
        <v>8000</v>
      </c>
      <c r="D117" s="33">
        <v>7000</v>
      </c>
      <c r="E117" s="33">
        <f t="shared" si="4"/>
        <v>-1000</v>
      </c>
    </row>
    <row r="118" spans="1:5" ht="15.75" x14ac:dyDescent="0.25">
      <c r="A118" s="70" t="s">
        <v>194</v>
      </c>
      <c r="B118" s="71" t="s">
        <v>381</v>
      </c>
      <c r="C118" s="33">
        <v>700</v>
      </c>
      <c r="D118" s="33">
        <v>700</v>
      </c>
      <c r="E118" s="33">
        <f t="shared" si="4"/>
        <v>0</v>
      </c>
    </row>
    <row r="119" spans="1:5" ht="15.75" x14ac:dyDescent="0.25">
      <c r="A119" s="70" t="s">
        <v>195</v>
      </c>
      <c r="B119" s="71" t="s">
        <v>382</v>
      </c>
      <c r="C119" s="33">
        <v>700</v>
      </c>
      <c r="D119" s="33">
        <v>1000</v>
      </c>
      <c r="E119" s="33">
        <f t="shared" si="4"/>
        <v>300</v>
      </c>
    </row>
    <row r="120" spans="1:5" ht="15.75" x14ac:dyDescent="0.25">
      <c r="A120" s="70" t="s">
        <v>196</v>
      </c>
      <c r="B120" s="71" t="s">
        <v>383</v>
      </c>
      <c r="C120" s="33">
        <v>0</v>
      </c>
      <c r="D120" s="33">
        <v>6700</v>
      </c>
      <c r="E120" s="33">
        <f>D120-C120</f>
        <v>6700</v>
      </c>
    </row>
    <row r="121" spans="1:5" ht="15.75" x14ac:dyDescent="0.25">
      <c r="A121" s="36">
        <v>313</v>
      </c>
      <c r="B121" s="37" t="s">
        <v>107</v>
      </c>
      <c r="C121" s="38">
        <f>SUM(C122:C126)</f>
        <v>48000</v>
      </c>
      <c r="D121" s="38">
        <f>SUM(D122:D126)</f>
        <v>83400</v>
      </c>
      <c r="E121" s="38">
        <f>D121-C121</f>
        <v>35400</v>
      </c>
    </row>
    <row r="122" spans="1:5" ht="15.75" x14ac:dyDescent="0.25">
      <c r="A122" s="70" t="s">
        <v>197</v>
      </c>
      <c r="B122" s="71" t="s">
        <v>384</v>
      </c>
      <c r="C122" s="33">
        <v>10000</v>
      </c>
      <c r="D122" s="33">
        <v>17000</v>
      </c>
      <c r="E122" s="33">
        <f t="shared" ref="E122:E126" si="5">D122-C122</f>
        <v>7000</v>
      </c>
    </row>
    <row r="123" spans="1:5" ht="15.75" x14ac:dyDescent="0.25">
      <c r="A123" s="70" t="s">
        <v>198</v>
      </c>
      <c r="B123" s="71" t="s">
        <v>385</v>
      </c>
      <c r="C123" s="33">
        <v>12500</v>
      </c>
      <c r="D123" s="33">
        <v>19000</v>
      </c>
      <c r="E123" s="33">
        <f t="shared" si="5"/>
        <v>6500</v>
      </c>
    </row>
    <row r="124" spans="1:5" ht="15.75" x14ac:dyDescent="0.25">
      <c r="A124" s="70" t="s">
        <v>544</v>
      </c>
      <c r="B124" s="71" t="s">
        <v>386</v>
      </c>
      <c r="C124" s="33">
        <v>2500</v>
      </c>
      <c r="D124" s="33">
        <v>4900</v>
      </c>
      <c r="E124" s="33">
        <f t="shared" si="5"/>
        <v>2400</v>
      </c>
    </row>
    <row r="125" spans="1:5" ht="15.75" x14ac:dyDescent="0.25">
      <c r="A125" s="70" t="s">
        <v>199</v>
      </c>
      <c r="B125" s="71" t="s">
        <v>387</v>
      </c>
      <c r="C125" s="33">
        <v>6000</v>
      </c>
      <c r="D125" s="33">
        <v>4000</v>
      </c>
      <c r="E125" s="33">
        <f t="shared" si="5"/>
        <v>-2000</v>
      </c>
    </row>
    <row r="126" spans="1:5" ht="15.75" x14ac:dyDescent="0.25">
      <c r="A126" s="70" t="s">
        <v>200</v>
      </c>
      <c r="B126" s="71" t="s">
        <v>388</v>
      </c>
      <c r="C126" s="33">
        <v>17000</v>
      </c>
      <c r="D126" s="33">
        <v>38500</v>
      </c>
      <c r="E126" s="33">
        <f t="shared" si="5"/>
        <v>21500</v>
      </c>
    </row>
    <row r="127" spans="1:5" ht="15.75" x14ac:dyDescent="0.25">
      <c r="A127" s="17">
        <v>32</v>
      </c>
      <c r="B127" s="18" t="s">
        <v>108</v>
      </c>
      <c r="C127" s="19">
        <f>C128+C146+C161+C198</f>
        <v>1039020</v>
      </c>
      <c r="D127" s="19">
        <f>D128+D146+D161+D198</f>
        <v>576180</v>
      </c>
      <c r="E127" s="19">
        <f>D127-C127</f>
        <v>-462840</v>
      </c>
    </row>
    <row r="128" spans="1:5" ht="15.75" x14ac:dyDescent="0.25">
      <c r="A128" s="20">
        <v>321</v>
      </c>
      <c r="B128" s="21" t="s">
        <v>109</v>
      </c>
      <c r="C128" s="22">
        <f>SUM(C129:C145)</f>
        <v>9420</v>
      </c>
      <c r="D128" s="22">
        <f>SUM(D129:D145)</f>
        <v>13470</v>
      </c>
      <c r="E128" s="38">
        <f>D128-C128</f>
        <v>4050</v>
      </c>
    </row>
    <row r="129" spans="1:5" ht="15.75" x14ac:dyDescent="0.25">
      <c r="A129" s="68" t="s">
        <v>201</v>
      </c>
      <c r="B129" s="72" t="s">
        <v>389</v>
      </c>
      <c r="C129" s="14">
        <v>400</v>
      </c>
      <c r="D129" s="14">
        <v>400</v>
      </c>
      <c r="E129" s="33">
        <f t="shared" ref="E129:E192" si="6">D129-C129</f>
        <v>0</v>
      </c>
    </row>
    <row r="130" spans="1:5" ht="15.75" x14ac:dyDescent="0.25">
      <c r="A130" s="68" t="s">
        <v>202</v>
      </c>
      <c r="B130" s="72" t="s">
        <v>390</v>
      </c>
      <c r="C130" s="14">
        <v>500</v>
      </c>
      <c r="D130" s="14">
        <v>1200</v>
      </c>
      <c r="E130" s="33">
        <f t="shared" si="6"/>
        <v>700</v>
      </c>
    </row>
    <row r="131" spans="1:5" ht="15.75" x14ac:dyDescent="0.25">
      <c r="A131" s="68" t="s">
        <v>203</v>
      </c>
      <c r="B131" s="72" t="s">
        <v>391</v>
      </c>
      <c r="C131" s="14">
        <v>100</v>
      </c>
      <c r="D131" s="14">
        <v>200</v>
      </c>
      <c r="E131" s="33">
        <f t="shared" si="6"/>
        <v>100</v>
      </c>
    </row>
    <row r="132" spans="1:5" ht="15.75" x14ac:dyDescent="0.25">
      <c r="A132" s="68" t="s">
        <v>204</v>
      </c>
      <c r="B132" s="72" t="s">
        <v>392</v>
      </c>
      <c r="C132" s="14">
        <v>150</v>
      </c>
      <c r="D132" s="14">
        <v>400</v>
      </c>
      <c r="E132" s="33">
        <f t="shared" si="6"/>
        <v>250</v>
      </c>
    </row>
    <row r="133" spans="1:5" ht="15.75" x14ac:dyDescent="0.25">
      <c r="A133" s="68" t="s">
        <v>205</v>
      </c>
      <c r="B133" s="72" t="s">
        <v>393</v>
      </c>
      <c r="C133" s="14">
        <v>150</v>
      </c>
      <c r="D133" s="14">
        <v>150</v>
      </c>
      <c r="E133" s="33">
        <f t="shared" si="6"/>
        <v>0</v>
      </c>
    </row>
    <row r="134" spans="1:5" ht="15.75" x14ac:dyDescent="0.25">
      <c r="A134" s="68" t="s">
        <v>206</v>
      </c>
      <c r="B134" s="72" t="s">
        <v>394</v>
      </c>
      <c r="C134" s="14">
        <v>600</v>
      </c>
      <c r="D134" s="14">
        <v>300</v>
      </c>
      <c r="E134" s="33">
        <f t="shared" si="6"/>
        <v>-300</v>
      </c>
    </row>
    <row r="135" spans="1:5" ht="15.75" x14ac:dyDescent="0.25">
      <c r="A135" s="68" t="s">
        <v>207</v>
      </c>
      <c r="B135" s="72" t="s">
        <v>395</v>
      </c>
      <c r="C135" s="14">
        <v>200</v>
      </c>
      <c r="D135" s="14">
        <v>400</v>
      </c>
      <c r="E135" s="33">
        <f t="shared" si="6"/>
        <v>200</v>
      </c>
    </row>
    <row r="136" spans="1:5" ht="15.75" x14ac:dyDescent="0.25">
      <c r="A136" s="68" t="s">
        <v>208</v>
      </c>
      <c r="B136" s="72" t="s">
        <v>396</v>
      </c>
      <c r="C136" s="14">
        <v>200</v>
      </c>
      <c r="D136" s="14">
        <v>200</v>
      </c>
      <c r="E136" s="33">
        <f t="shared" si="6"/>
        <v>0</v>
      </c>
    </row>
    <row r="137" spans="1:5" ht="15.75" x14ac:dyDescent="0.25">
      <c r="A137" s="70" t="s">
        <v>209</v>
      </c>
      <c r="B137" s="71" t="s">
        <v>397</v>
      </c>
      <c r="C137" s="33">
        <v>150</v>
      </c>
      <c r="D137" s="33">
        <v>150</v>
      </c>
      <c r="E137" s="33">
        <f t="shared" si="6"/>
        <v>0</v>
      </c>
    </row>
    <row r="138" spans="1:5" ht="15.75" x14ac:dyDescent="0.25">
      <c r="A138" s="68" t="s">
        <v>210</v>
      </c>
      <c r="B138" s="69" t="s">
        <v>398</v>
      </c>
      <c r="C138" s="14">
        <v>4000</v>
      </c>
      <c r="D138" s="14">
        <v>4000</v>
      </c>
      <c r="E138" s="33">
        <f t="shared" si="6"/>
        <v>0</v>
      </c>
    </row>
    <row r="139" spans="1:5" ht="15.75" x14ac:dyDescent="0.25">
      <c r="A139" s="68" t="s">
        <v>211</v>
      </c>
      <c r="B139" s="69" t="s">
        <v>399</v>
      </c>
      <c r="C139" s="14">
        <v>300</v>
      </c>
      <c r="D139" s="14">
        <v>700</v>
      </c>
      <c r="E139" s="33">
        <f t="shared" si="6"/>
        <v>400</v>
      </c>
    </row>
    <row r="140" spans="1:5" ht="15.75" x14ac:dyDescent="0.25">
      <c r="A140" s="68" t="s">
        <v>212</v>
      </c>
      <c r="B140" s="69" t="s">
        <v>400</v>
      </c>
      <c r="C140" s="14">
        <v>0</v>
      </c>
      <c r="D140" s="14">
        <v>1000</v>
      </c>
      <c r="E140" s="33">
        <f t="shared" si="6"/>
        <v>1000</v>
      </c>
    </row>
    <row r="141" spans="1:5" ht="15.75" x14ac:dyDescent="0.25">
      <c r="A141" s="68" t="s">
        <v>213</v>
      </c>
      <c r="B141" s="69" t="s">
        <v>401</v>
      </c>
      <c r="C141" s="14">
        <v>2000</v>
      </c>
      <c r="D141" s="14">
        <v>3700</v>
      </c>
      <c r="E141" s="33">
        <f t="shared" si="6"/>
        <v>1700</v>
      </c>
    </row>
    <row r="142" spans="1:5" ht="15.75" x14ac:dyDescent="0.25">
      <c r="A142" s="70" t="s">
        <v>214</v>
      </c>
      <c r="B142" s="71" t="s">
        <v>402</v>
      </c>
      <c r="C142" s="33">
        <v>250</v>
      </c>
      <c r="D142" s="33">
        <v>250</v>
      </c>
      <c r="E142" s="33">
        <f t="shared" si="6"/>
        <v>0</v>
      </c>
    </row>
    <row r="143" spans="1:5" ht="15.75" x14ac:dyDescent="0.25">
      <c r="A143" s="70" t="s">
        <v>215</v>
      </c>
      <c r="B143" s="71" t="s">
        <v>403</v>
      </c>
      <c r="C143" s="33">
        <v>140</v>
      </c>
      <c r="D143" s="33">
        <v>140</v>
      </c>
      <c r="E143" s="33">
        <f t="shared" si="6"/>
        <v>0</v>
      </c>
    </row>
    <row r="144" spans="1:5" ht="15.75" x14ac:dyDescent="0.25">
      <c r="A144" s="70" t="s">
        <v>216</v>
      </c>
      <c r="B144" s="71" t="s">
        <v>404</v>
      </c>
      <c r="C144" s="33">
        <v>140</v>
      </c>
      <c r="D144" s="33">
        <v>140</v>
      </c>
      <c r="E144" s="33">
        <f t="shared" si="6"/>
        <v>0</v>
      </c>
    </row>
    <row r="145" spans="1:6" ht="15.75" x14ac:dyDescent="0.25">
      <c r="A145" s="70" t="s">
        <v>217</v>
      </c>
      <c r="B145" s="71" t="s">
        <v>405</v>
      </c>
      <c r="C145" s="33">
        <v>140</v>
      </c>
      <c r="D145" s="33">
        <v>140</v>
      </c>
      <c r="E145" s="33">
        <f t="shared" si="6"/>
        <v>0</v>
      </c>
    </row>
    <row r="146" spans="1:6" ht="15.75" x14ac:dyDescent="0.25">
      <c r="A146" s="36">
        <v>322</v>
      </c>
      <c r="B146" s="37" t="s">
        <v>110</v>
      </c>
      <c r="C146" s="38">
        <f>SUM(C147:C160)</f>
        <v>145600</v>
      </c>
      <c r="D146" s="38">
        <f>SUM(D147:D160)</f>
        <v>124800</v>
      </c>
      <c r="E146" s="38">
        <f>D146-C146</f>
        <v>-20800</v>
      </c>
      <c r="F146" s="56"/>
    </row>
    <row r="147" spans="1:6" ht="15.75" x14ac:dyDescent="0.25">
      <c r="A147" s="70" t="s">
        <v>218</v>
      </c>
      <c r="B147" s="71" t="s">
        <v>406</v>
      </c>
      <c r="C147" s="33">
        <v>3500</v>
      </c>
      <c r="D147" s="33">
        <v>4000</v>
      </c>
      <c r="E147" s="33">
        <f t="shared" si="6"/>
        <v>500</v>
      </c>
    </row>
    <row r="148" spans="1:6" ht="15.75" x14ac:dyDescent="0.25">
      <c r="A148" s="70" t="s">
        <v>219</v>
      </c>
      <c r="B148" s="71" t="s">
        <v>407</v>
      </c>
      <c r="C148" s="33">
        <v>0</v>
      </c>
      <c r="D148" s="33">
        <v>1300</v>
      </c>
      <c r="E148" s="33">
        <f t="shared" si="6"/>
        <v>1300</v>
      </c>
    </row>
    <row r="149" spans="1:6" ht="15.75" x14ac:dyDescent="0.25">
      <c r="A149" s="70" t="s">
        <v>220</v>
      </c>
      <c r="B149" s="71" t="s">
        <v>408</v>
      </c>
      <c r="C149" s="33">
        <v>1400</v>
      </c>
      <c r="D149" s="33">
        <v>2000</v>
      </c>
      <c r="E149" s="33">
        <f t="shared" si="6"/>
        <v>600</v>
      </c>
    </row>
    <row r="150" spans="1:6" ht="15.75" x14ac:dyDescent="0.25">
      <c r="A150" s="70" t="s">
        <v>221</v>
      </c>
      <c r="B150" s="71" t="s">
        <v>409</v>
      </c>
      <c r="C150" s="33">
        <v>1500</v>
      </c>
      <c r="D150" s="33">
        <v>5500</v>
      </c>
      <c r="E150" s="33">
        <f t="shared" si="6"/>
        <v>4000</v>
      </c>
    </row>
    <row r="151" spans="1:6" ht="15.75" x14ac:dyDescent="0.25">
      <c r="A151" s="70" t="s">
        <v>222</v>
      </c>
      <c r="B151" s="71" t="s">
        <v>410</v>
      </c>
      <c r="C151" s="33">
        <v>24000</v>
      </c>
      <c r="D151" s="33">
        <v>13000</v>
      </c>
      <c r="E151" s="33">
        <f t="shared" si="6"/>
        <v>-11000</v>
      </c>
    </row>
    <row r="152" spans="1:6" ht="15.75" x14ac:dyDescent="0.25">
      <c r="A152" s="70" t="s">
        <v>223</v>
      </c>
      <c r="B152" s="71" t="s">
        <v>411</v>
      </c>
      <c r="C152" s="33">
        <v>24000</v>
      </c>
      <c r="D152" s="33">
        <v>15500</v>
      </c>
      <c r="E152" s="33">
        <f t="shared" si="6"/>
        <v>-8500</v>
      </c>
    </row>
    <row r="153" spans="1:6" ht="15.75" x14ac:dyDescent="0.25">
      <c r="A153" s="70" t="s">
        <v>224</v>
      </c>
      <c r="B153" s="71" t="s">
        <v>412</v>
      </c>
      <c r="C153" s="33">
        <v>60000</v>
      </c>
      <c r="D153" s="33">
        <v>40000</v>
      </c>
      <c r="E153" s="33">
        <f t="shared" si="6"/>
        <v>-20000</v>
      </c>
    </row>
    <row r="154" spans="1:6" ht="15.75" x14ac:dyDescent="0.25">
      <c r="A154" s="68" t="s">
        <v>225</v>
      </c>
      <c r="B154" s="69" t="s">
        <v>413</v>
      </c>
      <c r="C154" s="14">
        <v>5000</v>
      </c>
      <c r="D154" s="14">
        <v>13000</v>
      </c>
      <c r="E154" s="33">
        <f t="shared" si="6"/>
        <v>8000</v>
      </c>
    </row>
    <row r="155" spans="1:6" ht="15.75" x14ac:dyDescent="0.25">
      <c r="A155" s="68" t="s">
        <v>226</v>
      </c>
      <c r="B155" s="69" t="s">
        <v>414</v>
      </c>
      <c r="C155" s="14">
        <v>9000</v>
      </c>
      <c r="D155" s="14">
        <v>9000</v>
      </c>
      <c r="E155" s="33">
        <f t="shared" si="6"/>
        <v>0</v>
      </c>
    </row>
    <row r="156" spans="1:6" ht="15.75" x14ac:dyDescent="0.25">
      <c r="A156" s="68" t="s">
        <v>227</v>
      </c>
      <c r="B156" s="69" t="s">
        <v>415</v>
      </c>
      <c r="C156" s="14">
        <v>7500</v>
      </c>
      <c r="D156" s="14">
        <v>7500</v>
      </c>
      <c r="E156" s="33">
        <f t="shared" si="6"/>
        <v>0</v>
      </c>
    </row>
    <row r="157" spans="1:6" ht="15.75" x14ac:dyDescent="0.25">
      <c r="A157" s="68" t="s">
        <v>228</v>
      </c>
      <c r="B157" s="69" t="s">
        <v>416</v>
      </c>
      <c r="C157" s="14">
        <v>3000</v>
      </c>
      <c r="D157" s="14">
        <v>3500</v>
      </c>
      <c r="E157" s="33">
        <f t="shared" si="6"/>
        <v>500</v>
      </c>
    </row>
    <row r="158" spans="1:6" ht="15.75" x14ac:dyDescent="0.25">
      <c r="A158" s="68" t="s">
        <v>229</v>
      </c>
      <c r="B158" s="69" t="s">
        <v>417</v>
      </c>
      <c r="C158" s="14">
        <v>5000</v>
      </c>
      <c r="D158" s="14">
        <v>8000</v>
      </c>
      <c r="E158" s="33">
        <f t="shared" si="6"/>
        <v>3000</v>
      </c>
    </row>
    <row r="159" spans="1:6" ht="15.75" x14ac:dyDescent="0.25">
      <c r="A159" s="68" t="s">
        <v>230</v>
      </c>
      <c r="B159" s="69" t="s">
        <v>418</v>
      </c>
      <c r="C159" s="14">
        <v>1000</v>
      </c>
      <c r="D159" s="14">
        <v>1000</v>
      </c>
      <c r="E159" s="33">
        <f t="shared" si="6"/>
        <v>0</v>
      </c>
    </row>
    <row r="160" spans="1:6" ht="15.75" x14ac:dyDescent="0.25">
      <c r="A160" s="68" t="s">
        <v>231</v>
      </c>
      <c r="B160" s="69" t="s">
        <v>419</v>
      </c>
      <c r="C160" s="14">
        <v>700</v>
      </c>
      <c r="D160" s="14">
        <v>1500</v>
      </c>
      <c r="E160" s="33">
        <f t="shared" si="6"/>
        <v>800</v>
      </c>
    </row>
    <row r="161" spans="1:6" ht="15.75" x14ac:dyDescent="0.25">
      <c r="A161" s="20">
        <v>323</v>
      </c>
      <c r="B161" s="21" t="s">
        <v>111</v>
      </c>
      <c r="C161" s="22">
        <f>SUM(C162:C197)</f>
        <v>744750</v>
      </c>
      <c r="D161" s="22">
        <f>SUM(D162:D197)</f>
        <v>285450</v>
      </c>
      <c r="E161" s="38">
        <f>D161-C161</f>
        <v>-459300</v>
      </c>
    </row>
    <row r="162" spans="1:6" ht="15.75" x14ac:dyDescent="0.25">
      <c r="A162" s="68" t="s">
        <v>232</v>
      </c>
      <c r="B162" s="69" t="s">
        <v>420</v>
      </c>
      <c r="C162" s="14">
        <v>600</v>
      </c>
      <c r="D162" s="14">
        <v>1000</v>
      </c>
      <c r="E162" s="33">
        <f t="shared" si="6"/>
        <v>400</v>
      </c>
    </row>
    <row r="163" spans="1:6" ht="15.75" x14ac:dyDescent="0.25">
      <c r="A163" s="68" t="s">
        <v>233</v>
      </c>
      <c r="B163" s="69" t="s">
        <v>421</v>
      </c>
      <c r="C163" s="14">
        <v>1000</v>
      </c>
      <c r="D163" s="14">
        <v>1500</v>
      </c>
      <c r="E163" s="33">
        <f t="shared" si="6"/>
        <v>500</v>
      </c>
    </row>
    <row r="164" spans="1:6" ht="15.75" x14ac:dyDescent="0.25">
      <c r="A164" s="68" t="s">
        <v>234</v>
      </c>
      <c r="B164" s="69" t="s">
        <v>422</v>
      </c>
      <c r="C164" s="14">
        <v>1600</v>
      </c>
      <c r="D164" s="14">
        <v>2500</v>
      </c>
      <c r="E164" s="33">
        <f t="shared" si="6"/>
        <v>900</v>
      </c>
    </row>
    <row r="165" spans="1:6" ht="15.75" x14ac:dyDescent="0.25">
      <c r="A165" s="68" t="s">
        <v>235</v>
      </c>
      <c r="B165" s="69" t="s">
        <v>423</v>
      </c>
      <c r="C165" s="14">
        <v>1600</v>
      </c>
      <c r="D165" s="14">
        <v>2000</v>
      </c>
      <c r="E165" s="33">
        <f t="shared" si="6"/>
        <v>400</v>
      </c>
    </row>
    <row r="166" spans="1:6" ht="15.75" x14ac:dyDescent="0.25">
      <c r="A166" s="70" t="s">
        <v>236</v>
      </c>
      <c r="B166" s="71" t="s">
        <v>424</v>
      </c>
      <c r="C166" s="33">
        <v>1000</v>
      </c>
      <c r="D166" s="33">
        <v>1900</v>
      </c>
      <c r="E166" s="33">
        <f t="shared" si="6"/>
        <v>900</v>
      </c>
    </row>
    <row r="167" spans="1:6" ht="15.75" x14ac:dyDescent="0.25">
      <c r="A167" s="70" t="s">
        <v>237</v>
      </c>
      <c r="B167" s="71" t="s">
        <v>425</v>
      </c>
      <c r="C167" s="33">
        <v>10000</v>
      </c>
      <c r="D167" s="33">
        <v>20000</v>
      </c>
      <c r="E167" s="33">
        <f t="shared" si="6"/>
        <v>10000</v>
      </c>
      <c r="F167" s="56"/>
    </row>
    <row r="168" spans="1:6" ht="15.75" x14ac:dyDescent="0.25">
      <c r="A168" s="70" t="s">
        <v>238</v>
      </c>
      <c r="B168" s="71" t="s">
        <v>426</v>
      </c>
      <c r="C168" s="33">
        <v>700</v>
      </c>
      <c r="D168" s="33">
        <v>2000</v>
      </c>
      <c r="E168" s="33">
        <f t="shared" si="6"/>
        <v>1300</v>
      </c>
    </row>
    <row r="169" spans="1:6" ht="15.75" x14ac:dyDescent="0.25">
      <c r="A169" s="70" t="s">
        <v>239</v>
      </c>
      <c r="B169" s="76" t="s">
        <v>427</v>
      </c>
      <c r="C169" s="33">
        <v>2000</v>
      </c>
      <c r="D169" s="33">
        <v>9000</v>
      </c>
      <c r="E169" s="33">
        <f t="shared" si="6"/>
        <v>7000</v>
      </c>
      <c r="F169" s="56"/>
    </row>
    <row r="170" spans="1:6" ht="15.75" x14ac:dyDescent="0.25">
      <c r="A170" s="70" t="s">
        <v>240</v>
      </c>
      <c r="B170" s="76" t="s">
        <v>428</v>
      </c>
      <c r="C170" s="33">
        <v>4000</v>
      </c>
      <c r="D170" s="33">
        <v>7500</v>
      </c>
      <c r="E170" s="33">
        <f t="shared" si="6"/>
        <v>3500</v>
      </c>
      <c r="F170" s="56"/>
    </row>
    <row r="171" spans="1:6" ht="15.75" x14ac:dyDescent="0.25">
      <c r="A171" s="70" t="s">
        <v>241</v>
      </c>
      <c r="B171" s="71" t="s">
        <v>429</v>
      </c>
      <c r="C171" s="33">
        <v>4000</v>
      </c>
      <c r="D171" s="33">
        <v>13000</v>
      </c>
      <c r="E171" s="33">
        <f t="shared" si="6"/>
        <v>9000</v>
      </c>
      <c r="F171" s="56"/>
    </row>
    <row r="172" spans="1:6" ht="15.75" x14ac:dyDescent="0.25">
      <c r="A172" s="70" t="s">
        <v>242</v>
      </c>
      <c r="B172" s="71" t="s">
        <v>430</v>
      </c>
      <c r="C172" s="33">
        <v>4000</v>
      </c>
      <c r="D172" s="33">
        <v>2500</v>
      </c>
      <c r="E172" s="33">
        <f t="shared" si="6"/>
        <v>-1500</v>
      </c>
      <c r="F172" s="56"/>
    </row>
    <row r="173" spans="1:6" ht="15.75" x14ac:dyDescent="0.25">
      <c r="A173" s="68" t="s">
        <v>243</v>
      </c>
      <c r="B173" s="69" t="s">
        <v>431</v>
      </c>
      <c r="C173" s="33">
        <v>490000</v>
      </c>
      <c r="D173" s="33">
        <v>0</v>
      </c>
      <c r="E173" s="33">
        <f t="shared" si="6"/>
        <v>-490000</v>
      </c>
      <c r="F173" s="56"/>
    </row>
    <row r="174" spans="1:6" ht="15.75" x14ac:dyDescent="0.25">
      <c r="A174" s="70" t="s">
        <v>244</v>
      </c>
      <c r="B174" s="71" t="s">
        <v>432</v>
      </c>
      <c r="C174" s="33">
        <v>10000</v>
      </c>
      <c r="D174" s="33">
        <v>9000</v>
      </c>
      <c r="E174" s="33">
        <f t="shared" si="6"/>
        <v>-1000</v>
      </c>
      <c r="F174" s="56"/>
    </row>
    <row r="175" spans="1:6" ht="15.75" x14ac:dyDescent="0.25">
      <c r="A175" s="70" t="s">
        <v>245</v>
      </c>
      <c r="B175" s="71" t="s">
        <v>433</v>
      </c>
      <c r="C175" s="33">
        <v>2000</v>
      </c>
      <c r="D175" s="33">
        <v>2000</v>
      </c>
      <c r="E175" s="33">
        <f t="shared" si="6"/>
        <v>0</v>
      </c>
      <c r="F175" s="56"/>
    </row>
    <row r="176" spans="1:6" ht="15.75" x14ac:dyDescent="0.25">
      <c r="A176" s="70" t="s">
        <v>246</v>
      </c>
      <c r="B176" s="71" t="s">
        <v>434</v>
      </c>
      <c r="C176" s="33">
        <v>1500</v>
      </c>
      <c r="D176" s="33">
        <v>2000</v>
      </c>
      <c r="E176" s="33">
        <f t="shared" si="6"/>
        <v>500</v>
      </c>
      <c r="F176" s="56"/>
    </row>
    <row r="177" spans="1:6" ht="15.75" x14ac:dyDescent="0.25">
      <c r="A177" s="70" t="s">
        <v>247</v>
      </c>
      <c r="B177" s="71" t="s">
        <v>435</v>
      </c>
      <c r="C177" s="33">
        <v>10000</v>
      </c>
      <c r="D177" s="33">
        <v>12500</v>
      </c>
      <c r="E177" s="33">
        <f t="shared" si="6"/>
        <v>2500</v>
      </c>
      <c r="F177" s="56"/>
    </row>
    <row r="178" spans="1:6" ht="15.75" x14ac:dyDescent="0.25">
      <c r="A178" s="70" t="s">
        <v>248</v>
      </c>
      <c r="B178" s="71" t="s">
        <v>436</v>
      </c>
      <c r="C178" s="33">
        <v>14000</v>
      </c>
      <c r="D178" s="33">
        <v>43000</v>
      </c>
      <c r="E178" s="33">
        <f t="shared" si="6"/>
        <v>29000</v>
      </c>
      <c r="F178" s="56"/>
    </row>
    <row r="179" spans="1:6" ht="15.75" x14ac:dyDescent="0.25">
      <c r="A179" s="70" t="s">
        <v>249</v>
      </c>
      <c r="B179" s="71" t="s">
        <v>437</v>
      </c>
      <c r="C179" s="33">
        <v>87000</v>
      </c>
      <c r="D179" s="33">
        <v>0</v>
      </c>
      <c r="E179" s="33">
        <f t="shared" si="6"/>
        <v>-87000</v>
      </c>
      <c r="F179" s="56"/>
    </row>
    <row r="180" spans="1:6" ht="15.75" x14ac:dyDescent="0.25">
      <c r="A180" s="70" t="s">
        <v>250</v>
      </c>
      <c r="B180" s="71" t="s">
        <v>438</v>
      </c>
      <c r="C180" s="33">
        <v>5000</v>
      </c>
      <c r="D180" s="33">
        <v>8500</v>
      </c>
      <c r="E180" s="33">
        <f t="shared" si="6"/>
        <v>3500</v>
      </c>
      <c r="F180" s="56"/>
    </row>
    <row r="181" spans="1:6" ht="15.75" x14ac:dyDescent="0.25">
      <c r="A181" s="70" t="s">
        <v>251</v>
      </c>
      <c r="B181" s="76" t="s">
        <v>439</v>
      </c>
      <c r="C181" s="33">
        <v>10000</v>
      </c>
      <c r="D181" s="33">
        <v>10000</v>
      </c>
      <c r="E181" s="33">
        <f t="shared" si="6"/>
        <v>0</v>
      </c>
      <c r="F181" s="56"/>
    </row>
    <row r="182" spans="1:6" ht="15.75" x14ac:dyDescent="0.25">
      <c r="A182" s="70" t="s">
        <v>252</v>
      </c>
      <c r="B182" s="76" t="s">
        <v>567</v>
      </c>
      <c r="C182" s="33">
        <v>27000</v>
      </c>
      <c r="D182" s="33">
        <v>5500</v>
      </c>
      <c r="E182" s="33">
        <f t="shared" si="6"/>
        <v>-21500</v>
      </c>
      <c r="F182" s="56"/>
    </row>
    <row r="183" spans="1:6" ht="15.75" x14ac:dyDescent="0.25">
      <c r="A183" s="70" t="s">
        <v>253</v>
      </c>
      <c r="B183" s="71" t="s">
        <v>440</v>
      </c>
      <c r="C183" s="33">
        <v>4000</v>
      </c>
      <c r="D183" s="33">
        <v>0</v>
      </c>
      <c r="E183" s="33">
        <f t="shared" si="6"/>
        <v>-4000</v>
      </c>
      <c r="F183" s="56"/>
    </row>
    <row r="184" spans="1:6" ht="15.75" x14ac:dyDescent="0.25">
      <c r="A184" s="70" t="s">
        <v>254</v>
      </c>
      <c r="B184" s="71" t="s">
        <v>441</v>
      </c>
      <c r="C184" s="33">
        <v>2500</v>
      </c>
      <c r="D184" s="33">
        <v>2800</v>
      </c>
      <c r="E184" s="33">
        <f t="shared" si="6"/>
        <v>300</v>
      </c>
      <c r="F184" s="56"/>
    </row>
    <row r="185" spans="1:6" ht="15.75" x14ac:dyDescent="0.25">
      <c r="A185" s="68" t="s">
        <v>255</v>
      </c>
      <c r="B185" s="69" t="s">
        <v>442</v>
      </c>
      <c r="C185" s="14">
        <v>1500</v>
      </c>
      <c r="D185" s="14">
        <v>7000</v>
      </c>
      <c r="E185" s="33">
        <f t="shared" si="6"/>
        <v>5500</v>
      </c>
    </row>
    <row r="186" spans="1:6" ht="15.75" x14ac:dyDescent="0.25">
      <c r="A186" s="70" t="s">
        <v>256</v>
      </c>
      <c r="B186" s="71" t="s">
        <v>443</v>
      </c>
      <c r="C186" s="33">
        <v>11000</v>
      </c>
      <c r="D186" s="33">
        <v>7000</v>
      </c>
      <c r="E186" s="33">
        <f t="shared" si="6"/>
        <v>-4000</v>
      </c>
    </row>
    <row r="187" spans="1:6" ht="15.75" x14ac:dyDescent="0.25">
      <c r="A187" s="70" t="s">
        <v>257</v>
      </c>
      <c r="B187" s="71" t="s">
        <v>444</v>
      </c>
      <c r="C187" s="33">
        <v>150</v>
      </c>
      <c r="D187" s="33">
        <v>150</v>
      </c>
      <c r="E187" s="33">
        <f t="shared" si="6"/>
        <v>0</v>
      </c>
    </row>
    <row r="188" spans="1:6" ht="15.75" x14ac:dyDescent="0.25">
      <c r="A188" s="70" t="s">
        <v>258</v>
      </c>
      <c r="B188" s="71" t="s">
        <v>445</v>
      </c>
      <c r="C188" s="33">
        <v>4000</v>
      </c>
      <c r="D188" s="33">
        <v>5000</v>
      </c>
      <c r="E188" s="33">
        <f t="shared" si="6"/>
        <v>1000</v>
      </c>
    </row>
    <row r="189" spans="1:6" ht="15.75" x14ac:dyDescent="0.25">
      <c r="A189" s="70" t="s">
        <v>259</v>
      </c>
      <c r="B189" s="71" t="s">
        <v>446</v>
      </c>
      <c r="C189" s="33">
        <v>3000</v>
      </c>
      <c r="D189" s="33">
        <v>36000</v>
      </c>
      <c r="E189" s="33">
        <f t="shared" si="6"/>
        <v>33000</v>
      </c>
    </row>
    <row r="190" spans="1:6" ht="15.75" x14ac:dyDescent="0.25">
      <c r="A190" s="70" t="s">
        <v>260</v>
      </c>
      <c r="B190" s="71" t="s">
        <v>447</v>
      </c>
      <c r="C190" s="33">
        <v>2000</v>
      </c>
      <c r="D190" s="33">
        <v>2000</v>
      </c>
      <c r="E190" s="33">
        <f t="shared" si="6"/>
        <v>0</v>
      </c>
    </row>
    <row r="191" spans="1:6" ht="15.75" x14ac:dyDescent="0.25">
      <c r="A191" s="70" t="s">
        <v>261</v>
      </c>
      <c r="B191" s="71" t="s">
        <v>448</v>
      </c>
      <c r="C191" s="33">
        <v>14000</v>
      </c>
      <c r="D191" s="33">
        <v>1000</v>
      </c>
      <c r="E191" s="33">
        <f t="shared" si="6"/>
        <v>-13000</v>
      </c>
    </row>
    <row r="192" spans="1:6" ht="15.75" x14ac:dyDescent="0.25">
      <c r="A192" s="70" t="s">
        <v>262</v>
      </c>
      <c r="B192" s="71" t="s">
        <v>449</v>
      </c>
      <c r="C192" s="33">
        <v>2000</v>
      </c>
      <c r="D192" s="33">
        <v>44000</v>
      </c>
      <c r="E192" s="33">
        <f t="shared" si="6"/>
        <v>42000</v>
      </c>
    </row>
    <row r="193" spans="1:6" ht="15.75" x14ac:dyDescent="0.25">
      <c r="A193" s="70" t="s">
        <v>263</v>
      </c>
      <c r="B193" s="71" t="s">
        <v>450</v>
      </c>
      <c r="C193" s="33">
        <v>700</v>
      </c>
      <c r="D193" s="33">
        <v>200</v>
      </c>
      <c r="E193" s="33">
        <f t="shared" ref="E193:E216" si="7">D193-C193</f>
        <v>-500</v>
      </c>
    </row>
    <row r="194" spans="1:6" ht="15.75" x14ac:dyDescent="0.25">
      <c r="A194" s="70" t="s">
        <v>264</v>
      </c>
      <c r="B194" s="71" t="s">
        <v>451</v>
      </c>
      <c r="C194" s="33">
        <v>400</v>
      </c>
      <c r="D194" s="33">
        <v>200</v>
      </c>
      <c r="E194" s="33">
        <f t="shared" si="7"/>
        <v>-200</v>
      </c>
    </row>
    <row r="195" spans="1:6" ht="15.75" x14ac:dyDescent="0.25">
      <c r="A195" s="70" t="s">
        <v>265</v>
      </c>
      <c r="B195" s="71" t="s">
        <v>452</v>
      </c>
      <c r="C195" s="33">
        <v>6500</v>
      </c>
      <c r="D195" s="33">
        <v>14500</v>
      </c>
      <c r="E195" s="33">
        <f t="shared" si="7"/>
        <v>8000</v>
      </c>
    </row>
    <row r="196" spans="1:6" ht="15.75" x14ac:dyDescent="0.25">
      <c r="A196" s="70" t="s">
        <v>266</v>
      </c>
      <c r="B196" s="71" t="s">
        <v>453</v>
      </c>
      <c r="C196" s="33">
        <v>4000</v>
      </c>
      <c r="D196" s="33">
        <v>6500</v>
      </c>
      <c r="E196" s="33">
        <f t="shared" si="7"/>
        <v>2500</v>
      </c>
    </row>
    <row r="197" spans="1:6" ht="15.75" x14ac:dyDescent="0.25">
      <c r="A197" s="70" t="s">
        <v>267</v>
      </c>
      <c r="B197" s="71" t="s">
        <v>454</v>
      </c>
      <c r="C197" s="33">
        <v>2000</v>
      </c>
      <c r="D197" s="33">
        <v>3700</v>
      </c>
      <c r="E197" s="33">
        <f t="shared" si="7"/>
        <v>1700</v>
      </c>
    </row>
    <row r="198" spans="1:6" ht="15.75" x14ac:dyDescent="0.25">
      <c r="A198" s="36">
        <v>329</v>
      </c>
      <c r="B198" s="37" t="s">
        <v>455</v>
      </c>
      <c r="C198" s="38">
        <f>SUM(C199:C216)</f>
        <v>139250</v>
      </c>
      <c r="D198" s="38">
        <f>SUM(D199:D216)</f>
        <v>152460</v>
      </c>
      <c r="E198" s="38">
        <f t="shared" si="7"/>
        <v>13210</v>
      </c>
    </row>
    <row r="199" spans="1:6" ht="15.75" x14ac:dyDescent="0.25">
      <c r="A199" s="70" t="s">
        <v>268</v>
      </c>
      <c r="B199" s="76" t="s">
        <v>456</v>
      </c>
      <c r="C199" s="33">
        <v>20000</v>
      </c>
      <c r="D199" s="33">
        <v>20000</v>
      </c>
      <c r="E199" s="33">
        <f t="shared" si="7"/>
        <v>0</v>
      </c>
    </row>
    <row r="200" spans="1:6" ht="15.75" x14ac:dyDescent="0.25">
      <c r="A200" s="70" t="s">
        <v>269</v>
      </c>
      <c r="B200" s="76" t="s">
        <v>457</v>
      </c>
      <c r="C200" s="33">
        <v>1000</v>
      </c>
      <c r="D200" s="33">
        <v>1000</v>
      </c>
      <c r="E200" s="33">
        <f t="shared" si="7"/>
        <v>0</v>
      </c>
    </row>
    <row r="201" spans="1:6" ht="15.75" x14ac:dyDescent="0.25">
      <c r="A201" s="70" t="s">
        <v>270</v>
      </c>
      <c r="B201" s="76" t="s">
        <v>458</v>
      </c>
      <c r="C201" s="33">
        <v>20000</v>
      </c>
      <c r="D201" s="33">
        <v>17200</v>
      </c>
      <c r="E201" s="33">
        <f t="shared" si="7"/>
        <v>-2800</v>
      </c>
      <c r="F201" s="56"/>
    </row>
    <row r="202" spans="1:6" ht="15.75" x14ac:dyDescent="0.25">
      <c r="A202" s="70" t="s">
        <v>271</v>
      </c>
      <c r="B202" s="76" t="s">
        <v>459</v>
      </c>
      <c r="C202" s="33">
        <v>30000</v>
      </c>
      <c r="D202" s="33">
        <v>20000</v>
      </c>
      <c r="E202" s="33">
        <f t="shared" si="7"/>
        <v>-10000</v>
      </c>
    </row>
    <row r="203" spans="1:6" ht="15.75" x14ac:dyDescent="0.25">
      <c r="A203" s="70" t="s">
        <v>272</v>
      </c>
      <c r="B203" s="71" t="s">
        <v>460</v>
      </c>
      <c r="C203" s="33">
        <v>2000</v>
      </c>
      <c r="D203" s="33">
        <v>4500</v>
      </c>
      <c r="E203" s="33">
        <f t="shared" si="7"/>
        <v>2500</v>
      </c>
    </row>
    <row r="204" spans="1:6" ht="15.75" x14ac:dyDescent="0.25">
      <c r="A204" s="70" t="s">
        <v>273</v>
      </c>
      <c r="B204" s="71" t="s">
        <v>461</v>
      </c>
      <c r="C204" s="33">
        <v>3000</v>
      </c>
      <c r="D204" s="33">
        <v>3000</v>
      </c>
      <c r="E204" s="33">
        <f t="shared" si="7"/>
        <v>0</v>
      </c>
    </row>
    <row r="205" spans="1:6" ht="15.75" x14ac:dyDescent="0.25">
      <c r="A205" s="70" t="s">
        <v>274</v>
      </c>
      <c r="B205" s="71" t="s">
        <v>462</v>
      </c>
      <c r="C205" s="33">
        <v>500</v>
      </c>
      <c r="D205" s="33">
        <v>1000</v>
      </c>
      <c r="E205" s="33">
        <f t="shared" si="7"/>
        <v>500</v>
      </c>
    </row>
    <row r="206" spans="1:6" ht="15.75" x14ac:dyDescent="0.25">
      <c r="A206" s="70" t="s">
        <v>275</v>
      </c>
      <c r="B206" s="71" t="s">
        <v>463</v>
      </c>
      <c r="C206" s="33">
        <v>20000</v>
      </c>
      <c r="D206" s="33">
        <v>22000</v>
      </c>
      <c r="E206" s="33">
        <f t="shared" si="7"/>
        <v>2000</v>
      </c>
    </row>
    <row r="207" spans="1:6" ht="15.75" x14ac:dyDescent="0.25">
      <c r="A207" s="70" t="s">
        <v>569</v>
      </c>
      <c r="B207" s="71" t="s">
        <v>568</v>
      </c>
      <c r="C207" s="33">
        <v>0</v>
      </c>
      <c r="D207" s="33">
        <v>360</v>
      </c>
      <c r="E207" s="33">
        <f t="shared" si="7"/>
        <v>360</v>
      </c>
    </row>
    <row r="208" spans="1:6" ht="15.75" x14ac:dyDescent="0.25">
      <c r="A208" s="70" t="s">
        <v>276</v>
      </c>
      <c r="B208" s="71" t="s">
        <v>464</v>
      </c>
      <c r="C208" s="33">
        <v>1000</v>
      </c>
      <c r="D208" s="33">
        <v>1000</v>
      </c>
      <c r="E208" s="33">
        <f t="shared" si="7"/>
        <v>0</v>
      </c>
    </row>
    <row r="209" spans="1:6" ht="15.75" x14ac:dyDescent="0.25">
      <c r="A209" s="70" t="s">
        <v>277</v>
      </c>
      <c r="B209" s="71" t="s">
        <v>465</v>
      </c>
      <c r="C209" s="33">
        <v>150</v>
      </c>
      <c r="D209" s="33">
        <v>4300</v>
      </c>
      <c r="E209" s="33">
        <f t="shared" si="7"/>
        <v>4150</v>
      </c>
      <c r="F209" s="56"/>
    </row>
    <row r="210" spans="1:6" ht="15.75" x14ac:dyDescent="0.25">
      <c r="A210" s="70" t="s">
        <v>278</v>
      </c>
      <c r="B210" s="71" t="s">
        <v>466</v>
      </c>
      <c r="C210" s="33">
        <v>400</v>
      </c>
      <c r="D210" s="33">
        <v>400</v>
      </c>
      <c r="E210" s="33">
        <f t="shared" si="7"/>
        <v>0</v>
      </c>
    </row>
    <row r="211" spans="1:6" ht="15.75" x14ac:dyDescent="0.25">
      <c r="A211" s="70" t="s">
        <v>279</v>
      </c>
      <c r="B211" s="71" t="s">
        <v>467</v>
      </c>
      <c r="C211" s="33">
        <v>4000</v>
      </c>
      <c r="D211" s="33">
        <v>24000</v>
      </c>
      <c r="E211" s="33">
        <f t="shared" si="7"/>
        <v>20000</v>
      </c>
    </row>
    <row r="212" spans="1:6" ht="15.75" x14ac:dyDescent="0.25">
      <c r="A212" s="70" t="s">
        <v>280</v>
      </c>
      <c r="B212" s="71" t="s">
        <v>468</v>
      </c>
      <c r="C212" s="33">
        <v>1500</v>
      </c>
      <c r="D212" s="33">
        <v>1000</v>
      </c>
      <c r="E212" s="33">
        <f t="shared" si="7"/>
        <v>-500</v>
      </c>
    </row>
    <row r="213" spans="1:6" ht="15.75" x14ac:dyDescent="0.25">
      <c r="A213" s="70" t="s">
        <v>281</v>
      </c>
      <c r="B213" s="71" t="s">
        <v>469</v>
      </c>
      <c r="C213" s="33">
        <v>700</v>
      </c>
      <c r="D213" s="33">
        <v>200</v>
      </c>
      <c r="E213" s="33">
        <f t="shared" si="7"/>
        <v>-500</v>
      </c>
    </row>
    <row r="214" spans="1:6" ht="15.75" x14ac:dyDescent="0.25">
      <c r="A214" s="70" t="s">
        <v>282</v>
      </c>
      <c r="B214" s="71" t="s">
        <v>470</v>
      </c>
      <c r="C214" s="33">
        <v>5000</v>
      </c>
      <c r="D214" s="33">
        <v>4500</v>
      </c>
      <c r="E214" s="33">
        <f t="shared" si="7"/>
        <v>-500</v>
      </c>
    </row>
    <row r="215" spans="1:6" ht="15.75" x14ac:dyDescent="0.25">
      <c r="A215" s="70" t="s">
        <v>283</v>
      </c>
      <c r="B215" s="71" t="s">
        <v>471</v>
      </c>
      <c r="C215" s="33">
        <v>25000</v>
      </c>
      <c r="D215" s="33">
        <v>22000</v>
      </c>
      <c r="E215" s="33">
        <f t="shared" si="7"/>
        <v>-3000</v>
      </c>
    </row>
    <row r="216" spans="1:6" ht="15.75" x14ac:dyDescent="0.25">
      <c r="A216" s="70" t="s">
        <v>284</v>
      </c>
      <c r="B216" s="71" t="s">
        <v>472</v>
      </c>
      <c r="C216" s="33">
        <v>5000</v>
      </c>
      <c r="D216" s="33">
        <v>6000</v>
      </c>
      <c r="E216" s="33">
        <f t="shared" si="7"/>
        <v>1000</v>
      </c>
    </row>
    <row r="217" spans="1:6" ht="15.75" x14ac:dyDescent="0.25">
      <c r="A217" s="17">
        <v>34</v>
      </c>
      <c r="B217" s="18" t="s">
        <v>112</v>
      </c>
      <c r="C217" s="19">
        <f>C218</f>
        <v>5670</v>
      </c>
      <c r="D217" s="19">
        <f>D218</f>
        <v>7270</v>
      </c>
      <c r="E217" s="19">
        <f>D217-C217</f>
        <v>1600</v>
      </c>
    </row>
    <row r="218" spans="1:6" ht="15.75" x14ac:dyDescent="0.25">
      <c r="A218" s="20">
        <v>343</v>
      </c>
      <c r="B218" s="21" t="s">
        <v>113</v>
      </c>
      <c r="C218" s="22">
        <f>SUM(C219:C221)</f>
        <v>5670</v>
      </c>
      <c r="D218" s="22">
        <f>SUM(D219:D221)</f>
        <v>7270</v>
      </c>
      <c r="E218" s="22">
        <f>D218-C218</f>
        <v>1600</v>
      </c>
    </row>
    <row r="219" spans="1:6" ht="15.75" x14ac:dyDescent="0.25">
      <c r="A219" s="70" t="s">
        <v>285</v>
      </c>
      <c r="B219" s="71" t="s">
        <v>473</v>
      </c>
      <c r="C219" s="33">
        <v>4000</v>
      </c>
      <c r="D219" s="33">
        <v>6000</v>
      </c>
      <c r="E219" s="33">
        <f t="shared" ref="E219:E221" si="8">D219-C219</f>
        <v>2000</v>
      </c>
    </row>
    <row r="220" spans="1:6" ht="15.75" x14ac:dyDescent="0.25">
      <c r="A220" s="70" t="s">
        <v>286</v>
      </c>
      <c r="B220" s="71" t="s">
        <v>474</v>
      </c>
      <c r="C220" s="33">
        <v>1400</v>
      </c>
      <c r="D220" s="33">
        <v>1000</v>
      </c>
      <c r="E220" s="33">
        <f t="shared" si="8"/>
        <v>-400</v>
      </c>
    </row>
    <row r="221" spans="1:6" ht="15.75" x14ac:dyDescent="0.25">
      <c r="A221" s="70" t="s">
        <v>287</v>
      </c>
      <c r="B221" s="71" t="s">
        <v>475</v>
      </c>
      <c r="C221" s="33">
        <v>270</v>
      </c>
      <c r="D221" s="33">
        <v>270</v>
      </c>
      <c r="E221" s="33">
        <f t="shared" si="8"/>
        <v>0</v>
      </c>
    </row>
    <row r="222" spans="1:6" ht="15.75" x14ac:dyDescent="0.25">
      <c r="A222" s="17">
        <v>35</v>
      </c>
      <c r="B222" s="18" t="s">
        <v>114</v>
      </c>
      <c r="C222" s="19">
        <f>C223</f>
        <v>36000</v>
      </c>
      <c r="D222" s="19">
        <f>D223</f>
        <v>36000</v>
      </c>
      <c r="E222" s="19">
        <f>D222-C222</f>
        <v>0</v>
      </c>
    </row>
    <row r="223" spans="1:6" ht="15.75" x14ac:dyDescent="0.25">
      <c r="A223" s="20">
        <v>352</v>
      </c>
      <c r="B223" s="21" t="s">
        <v>115</v>
      </c>
      <c r="C223" s="22">
        <f>SUM(C224:C226)</f>
        <v>36000</v>
      </c>
      <c r="D223" s="22">
        <f>SUM(D224:D226)</f>
        <v>36000</v>
      </c>
      <c r="E223" s="22">
        <f>D223-C223</f>
        <v>0</v>
      </c>
    </row>
    <row r="224" spans="1:6" ht="15.75" x14ac:dyDescent="0.25">
      <c r="A224" s="70" t="s">
        <v>288</v>
      </c>
      <c r="B224" s="71" t="s">
        <v>476</v>
      </c>
      <c r="C224" s="33">
        <v>25000</v>
      </c>
      <c r="D224" s="33">
        <v>25000</v>
      </c>
      <c r="E224" s="33">
        <f t="shared" ref="E224:E226" si="9">D224-C224</f>
        <v>0</v>
      </c>
    </row>
    <row r="225" spans="1:9" ht="15.75" x14ac:dyDescent="0.25">
      <c r="A225" s="70" t="s">
        <v>289</v>
      </c>
      <c r="B225" s="71" t="s">
        <v>477</v>
      </c>
      <c r="C225" s="33">
        <v>1000</v>
      </c>
      <c r="D225" s="33">
        <v>1000</v>
      </c>
      <c r="E225" s="33">
        <f t="shared" si="9"/>
        <v>0</v>
      </c>
    </row>
    <row r="226" spans="1:9" ht="15.75" x14ac:dyDescent="0.25">
      <c r="A226" s="70" t="s">
        <v>290</v>
      </c>
      <c r="B226" s="71" t="s">
        <v>478</v>
      </c>
      <c r="C226" s="33">
        <v>10000</v>
      </c>
      <c r="D226" s="33">
        <v>10000</v>
      </c>
      <c r="E226" s="33">
        <f t="shared" si="9"/>
        <v>0</v>
      </c>
    </row>
    <row r="227" spans="1:9" ht="15.75" x14ac:dyDescent="0.25">
      <c r="A227" s="17">
        <v>36</v>
      </c>
      <c r="B227" s="18" t="s">
        <v>116</v>
      </c>
      <c r="C227" s="19">
        <f>SUM(C234+C228)</f>
        <v>112800</v>
      </c>
      <c r="D227" s="19">
        <f>SUM(D234+D228)</f>
        <v>224950</v>
      </c>
      <c r="E227" s="19">
        <f>D227-C227</f>
        <v>112150</v>
      </c>
    </row>
    <row r="228" spans="1:9" ht="15.75" x14ac:dyDescent="0.25">
      <c r="A228" s="20">
        <v>363</v>
      </c>
      <c r="B228" s="21" t="s">
        <v>117</v>
      </c>
      <c r="C228" s="22">
        <f>SUM(C229:C233)</f>
        <v>2800</v>
      </c>
      <c r="D228" s="22">
        <f>SUM(D229:D233)</f>
        <v>4950</v>
      </c>
      <c r="E228" s="22">
        <f>D228-C228</f>
        <v>2150</v>
      </c>
    </row>
    <row r="229" spans="1:9" ht="15.75" x14ac:dyDescent="0.25">
      <c r="A229" s="70" t="s">
        <v>291</v>
      </c>
      <c r="B229" s="71" t="s">
        <v>479</v>
      </c>
      <c r="C229" s="33">
        <v>0</v>
      </c>
      <c r="D229" s="33">
        <v>500</v>
      </c>
      <c r="E229" s="33">
        <f t="shared" ref="E229:E235" si="10">D229-C229</f>
        <v>500</v>
      </c>
      <c r="F229" s="56"/>
    </row>
    <row r="230" spans="1:9" ht="15.75" x14ac:dyDescent="0.25">
      <c r="A230" s="70" t="s">
        <v>292</v>
      </c>
      <c r="B230" s="71" t="s">
        <v>480</v>
      </c>
      <c r="C230" s="33">
        <v>0</v>
      </c>
      <c r="D230" s="33">
        <v>1150</v>
      </c>
      <c r="E230" s="33">
        <f t="shared" si="10"/>
        <v>1150</v>
      </c>
      <c r="F230" s="56"/>
    </row>
    <row r="231" spans="1:9" ht="15.75" x14ac:dyDescent="0.25">
      <c r="A231" s="70" t="s">
        <v>293</v>
      </c>
      <c r="B231" s="71" t="s">
        <v>481</v>
      </c>
      <c r="C231" s="33">
        <v>0</v>
      </c>
      <c r="D231" s="33">
        <v>500</v>
      </c>
      <c r="E231" s="33">
        <f t="shared" si="10"/>
        <v>500</v>
      </c>
      <c r="F231" s="56"/>
    </row>
    <row r="232" spans="1:9" ht="15.75" x14ac:dyDescent="0.25">
      <c r="A232" s="68" t="s">
        <v>294</v>
      </c>
      <c r="B232" s="69" t="s">
        <v>482</v>
      </c>
      <c r="C232" s="14">
        <v>1400</v>
      </c>
      <c r="D232" s="14">
        <v>1400</v>
      </c>
      <c r="E232" s="33">
        <f t="shared" si="10"/>
        <v>0</v>
      </c>
      <c r="F232" s="56"/>
    </row>
    <row r="233" spans="1:9" ht="31.5" x14ac:dyDescent="0.25">
      <c r="A233" s="70" t="s">
        <v>295</v>
      </c>
      <c r="B233" s="76" t="s">
        <v>483</v>
      </c>
      <c r="C233" s="33">
        <v>1400</v>
      </c>
      <c r="D233" s="33">
        <v>1400</v>
      </c>
      <c r="E233" s="33">
        <f t="shared" si="10"/>
        <v>0</v>
      </c>
      <c r="F233" s="56"/>
    </row>
    <row r="234" spans="1:9" ht="15.75" x14ac:dyDescent="0.25">
      <c r="A234" s="36">
        <v>366</v>
      </c>
      <c r="B234" s="39" t="s">
        <v>118</v>
      </c>
      <c r="C234" s="38">
        <f>SUM(C235)</f>
        <v>110000</v>
      </c>
      <c r="D234" s="38">
        <f>SUM(D235)</f>
        <v>220000</v>
      </c>
      <c r="E234" s="38">
        <f>D234-C234</f>
        <v>110000</v>
      </c>
    </row>
    <row r="235" spans="1:9" ht="15.75" x14ac:dyDescent="0.25">
      <c r="A235" s="70" t="s">
        <v>296</v>
      </c>
      <c r="B235" s="76" t="s">
        <v>484</v>
      </c>
      <c r="C235" s="33">
        <v>110000</v>
      </c>
      <c r="D235" s="33">
        <v>220000</v>
      </c>
      <c r="E235" s="33">
        <f t="shared" si="10"/>
        <v>110000</v>
      </c>
      <c r="F235" s="56"/>
      <c r="G235" s="56"/>
      <c r="H235" s="56"/>
      <c r="I235" s="56"/>
    </row>
    <row r="236" spans="1:9" ht="15.75" x14ac:dyDescent="0.25">
      <c r="A236" s="17">
        <v>37</v>
      </c>
      <c r="B236" s="18" t="s">
        <v>155</v>
      </c>
      <c r="C236" s="19">
        <f>C237</f>
        <v>83200</v>
      </c>
      <c r="D236" s="19">
        <f>D237</f>
        <v>97450</v>
      </c>
      <c r="E236" s="19">
        <f>D236-C236</f>
        <v>14250</v>
      </c>
    </row>
    <row r="237" spans="1:9" ht="15.75" x14ac:dyDescent="0.25">
      <c r="A237" s="20">
        <v>372</v>
      </c>
      <c r="B237" s="21" t="s">
        <v>119</v>
      </c>
      <c r="C237" s="22">
        <f>SUM(C238:C247)</f>
        <v>83200</v>
      </c>
      <c r="D237" s="22">
        <f>SUM(D238:D247)</f>
        <v>97450</v>
      </c>
      <c r="E237" s="22">
        <f>D237-C237</f>
        <v>14250</v>
      </c>
    </row>
    <row r="238" spans="1:9" ht="15.75" x14ac:dyDescent="0.25">
      <c r="A238" s="68" t="s">
        <v>297</v>
      </c>
      <c r="B238" s="69" t="s">
        <v>485</v>
      </c>
      <c r="C238" s="14">
        <v>500</v>
      </c>
      <c r="D238" s="14">
        <v>500</v>
      </c>
      <c r="E238" s="33">
        <f t="shared" ref="E238:E247" si="11">D238-C238</f>
        <v>0</v>
      </c>
    </row>
    <row r="239" spans="1:9" ht="15.75" x14ac:dyDescent="0.25">
      <c r="A239" s="68" t="s">
        <v>298</v>
      </c>
      <c r="B239" s="69" t="s">
        <v>486</v>
      </c>
      <c r="C239" s="14">
        <v>700</v>
      </c>
      <c r="D239" s="14">
        <v>700</v>
      </c>
      <c r="E239" s="33">
        <f t="shared" si="11"/>
        <v>0</v>
      </c>
    </row>
    <row r="240" spans="1:9" ht="15.75" x14ac:dyDescent="0.25">
      <c r="A240" s="68" t="s">
        <v>299</v>
      </c>
      <c r="B240" s="69" t="s">
        <v>487</v>
      </c>
      <c r="C240" s="14">
        <v>7000</v>
      </c>
      <c r="D240" s="14">
        <v>7500</v>
      </c>
      <c r="E240" s="33">
        <f t="shared" si="11"/>
        <v>500</v>
      </c>
    </row>
    <row r="241" spans="1:6" ht="15.75" x14ac:dyDescent="0.25">
      <c r="A241" s="68" t="s">
        <v>300</v>
      </c>
      <c r="B241" s="69" t="s">
        <v>488</v>
      </c>
      <c r="C241" s="14">
        <v>10000</v>
      </c>
      <c r="D241" s="14">
        <v>10000</v>
      </c>
      <c r="E241" s="33">
        <f t="shared" si="11"/>
        <v>0</v>
      </c>
    </row>
    <row r="242" spans="1:6" ht="15.75" x14ac:dyDescent="0.25">
      <c r="A242" s="70" t="s">
        <v>301</v>
      </c>
      <c r="B242" s="71" t="s">
        <v>489</v>
      </c>
      <c r="C242" s="33">
        <v>5000</v>
      </c>
      <c r="D242" s="33">
        <v>11250</v>
      </c>
      <c r="E242" s="33">
        <f t="shared" si="11"/>
        <v>6250</v>
      </c>
      <c r="F242" s="100"/>
    </row>
    <row r="243" spans="1:6" ht="15.75" x14ac:dyDescent="0.25">
      <c r="A243" s="70" t="s">
        <v>566</v>
      </c>
      <c r="B243" s="71" t="s">
        <v>490</v>
      </c>
      <c r="C243" s="33">
        <v>20000</v>
      </c>
      <c r="D243" s="33">
        <v>20000</v>
      </c>
      <c r="E243" s="33">
        <f t="shared" si="11"/>
        <v>0</v>
      </c>
    </row>
    <row r="244" spans="1:6" ht="15.75" x14ac:dyDescent="0.25">
      <c r="A244" s="70" t="s">
        <v>302</v>
      </c>
      <c r="B244" s="76" t="s">
        <v>491</v>
      </c>
      <c r="C244" s="33">
        <v>20000</v>
      </c>
      <c r="D244" s="33">
        <v>23000</v>
      </c>
      <c r="E244" s="33">
        <f t="shared" si="11"/>
        <v>3000</v>
      </c>
      <c r="F244" s="100"/>
    </row>
    <row r="245" spans="1:6" ht="15.75" x14ac:dyDescent="0.25">
      <c r="A245" s="68" t="s">
        <v>303</v>
      </c>
      <c r="B245" s="69" t="s">
        <v>492</v>
      </c>
      <c r="C245" s="14">
        <v>4000</v>
      </c>
      <c r="D245" s="14">
        <v>3500</v>
      </c>
      <c r="E245" s="33">
        <f t="shared" si="11"/>
        <v>-500</v>
      </c>
    </row>
    <row r="246" spans="1:6" ht="15.75" x14ac:dyDescent="0.25">
      <c r="A246" s="68" t="s">
        <v>304</v>
      </c>
      <c r="B246" s="69" t="s">
        <v>493</v>
      </c>
      <c r="C246" s="14">
        <v>1000</v>
      </c>
      <c r="D246" s="14">
        <v>1000</v>
      </c>
      <c r="E246" s="33">
        <f t="shared" si="11"/>
        <v>0</v>
      </c>
    </row>
    <row r="247" spans="1:6" ht="15.75" x14ac:dyDescent="0.25">
      <c r="A247" s="68" t="s">
        <v>305</v>
      </c>
      <c r="B247" s="69" t="s">
        <v>494</v>
      </c>
      <c r="C247" s="14">
        <v>15000</v>
      </c>
      <c r="D247" s="14">
        <v>20000</v>
      </c>
      <c r="E247" s="33">
        <f t="shared" si="11"/>
        <v>5000</v>
      </c>
    </row>
    <row r="248" spans="1:6" ht="15.75" x14ac:dyDescent="0.25">
      <c r="A248" s="17">
        <v>38</v>
      </c>
      <c r="B248" s="18" t="s">
        <v>120</v>
      </c>
      <c r="C248" s="19">
        <f>SUM(C249+C270+C272)</f>
        <v>155130</v>
      </c>
      <c r="D248" s="19">
        <f>SUM(D249+D270+D272)</f>
        <v>172630</v>
      </c>
      <c r="E248" s="19">
        <f>D248-C248</f>
        <v>17500</v>
      </c>
    </row>
    <row r="249" spans="1:6" ht="15.75" x14ac:dyDescent="0.25">
      <c r="A249" s="20">
        <v>381</v>
      </c>
      <c r="B249" s="21" t="s">
        <v>121</v>
      </c>
      <c r="C249" s="22">
        <f>SUM(C250:C269)</f>
        <v>152730</v>
      </c>
      <c r="D249" s="22">
        <f>SUM(D250:D269)</f>
        <v>170230</v>
      </c>
      <c r="E249" s="22">
        <f>D249-C249</f>
        <v>17500</v>
      </c>
    </row>
    <row r="250" spans="1:6" ht="15.75" x14ac:dyDescent="0.25">
      <c r="A250" s="77" t="s">
        <v>306</v>
      </c>
      <c r="B250" s="72" t="s">
        <v>495</v>
      </c>
      <c r="C250" s="33">
        <v>4000</v>
      </c>
      <c r="D250" s="33">
        <v>5000</v>
      </c>
      <c r="E250" s="33">
        <f t="shared" ref="E250:E273" si="12">D250-C250</f>
        <v>1000</v>
      </c>
    </row>
    <row r="251" spans="1:6" ht="15.75" x14ac:dyDescent="0.25">
      <c r="A251" s="77" t="s">
        <v>307</v>
      </c>
      <c r="B251" s="72" t="s">
        <v>496</v>
      </c>
      <c r="C251" s="33">
        <v>2500</v>
      </c>
      <c r="D251" s="33">
        <v>2500</v>
      </c>
      <c r="E251" s="33">
        <f t="shared" si="12"/>
        <v>0</v>
      </c>
    </row>
    <row r="252" spans="1:6" ht="15.75" x14ac:dyDescent="0.25">
      <c r="A252" s="77" t="s">
        <v>308</v>
      </c>
      <c r="B252" s="72" t="s">
        <v>497</v>
      </c>
      <c r="C252" s="33">
        <v>65000</v>
      </c>
      <c r="D252" s="33">
        <v>66000</v>
      </c>
      <c r="E252" s="33">
        <f t="shared" si="12"/>
        <v>1000</v>
      </c>
    </row>
    <row r="253" spans="1:6" ht="15.75" x14ac:dyDescent="0.25">
      <c r="A253" s="78" t="s">
        <v>309</v>
      </c>
      <c r="B253" s="79" t="s">
        <v>498</v>
      </c>
      <c r="C253" s="65">
        <v>800</v>
      </c>
      <c r="D253" s="65">
        <v>1800</v>
      </c>
      <c r="E253" s="33">
        <f t="shared" si="12"/>
        <v>1000</v>
      </c>
    </row>
    <row r="254" spans="1:6" ht="15.75" x14ac:dyDescent="0.25">
      <c r="A254" s="68" t="s">
        <v>310</v>
      </c>
      <c r="B254" s="69" t="s">
        <v>499</v>
      </c>
      <c r="C254" s="33">
        <v>5500</v>
      </c>
      <c r="D254" s="14">
        <v>7000</v>
      </c>
      <c r="E254" s="33">
        <f t="shared" si="12"/>
        <v>1500</v>
      </c>
    </row>
    <row r="255" spans="1:6" ht="15.75" x14ac:dyDescent="0.25">
      <c r="A255" s="68" t="s">
        <v>311</v>
      </c>
      <c r="B255" s="69" t="s">
        <v>500</v>
      </c>
      <c r="C255" s="33">
        <v>800</v>
      </c>
      <c r="D255" s="14">
        <v>1000</v>
      </c>
      <c r="E255" s="33">
        <f t="shared" si="12"/>
        <v>200</v>
      </c>
    </row>
    <row r="256" spans="1:6" ht="15.75" x14ac:dyDescent="0.25">
      <c r="A256" s="68" t="s">
        <v>312</v>
      </c>
      <c r="B256" s="69" t="s">
        <v>501</v>
      </c>
      <c r="C256" s="80">
        <v>2000</v>
      </c>
      <c r="D256" s="40">
        <v>3000</v>
      </c>
      <c r="E256" s="33">
        <f t="shared" si="12"/>
        <v>1000</v>
      </c>
    </row>
    <row r="257" spans="1:8" ht="15.75" x14ac:dyDescent="0.25">
      <c r="A257" s="77" t="s">
        <v>313</v>
      </c>
      <c r="B257" s="72" t="s">
        <v>502</v>
      </c>
      <c r="C257" s="33">
        <v>3000</v>
      </c>
      <c r="D257" s="14">
        <v>3000</v>
      </c>
      <c r="E257" s="33">
        <f t="shared" si="12"/>
        <v>0</v>
      </c>
    </row>
    <row r="258" spans="1:8" ht="15.75" x14ac:dyDescent="0.25">
      <c r="A258" s="68" t="s">
        <v>314</v>
      </c>
      <c r="B258" s="69" t="s">
        <v>503</v>
      </c>
      <c r="C258" s="33">
        <v>700</v>
      </c>
      <c r="D258" s="14">
        <v>700</v>
      </c>
      <c r="E258" s="33">
        <f t="shared" si="12"/>
        <v>0</v>
      </c>
    </row>
    <row r="259" spans="1:8" ht="15.75" x14ac:dyDescent="0.25">
      <c r="A259" s="77" t="s">
        <v>315</v>
      </c>
      <c r="B259" s="72" t="s">
        <v>504</v>
      </c>
      <c r="C259" s="80">
        <v>1400</v>
      </c>
      <c r="D259" s="40">
        <v>1400</v>
      </c>
      <c r="E259" s="33">
        <f t="shared" si="12"/>
        <v>0</v>
      </c>
    </row>
    <row r="260" spans="1:8" ht="15.75" x14ac:dyDescent="0.25">
      <c r="A260" s="68" t="s">
        <v>316</v>
      </c>
      <c r="B260" s="79" t="s">
        <v>505</v>
      </c>
      <c r="C260" s="80">
        <v>1400</v>
      </c>
      <c r="D260" s="40">
        <v>1400</v>
      </c>
      <c r="E260" s="33">
        <f t="shared" si="12"/>
        <v>0</v>
      </c>
    </row>
    <row r="261" spans="1:8" ht="15.75" x14ac:dyDescent="0.25">
      <c r="A261" s="68" t="s">
        <v>317</v>
      </c>
      <c r="B261" s="69" t="s">
        <v>506</v>
      </c>
      <c r="C261" s="33">
        <v>700</v>
      </c>
      <c r="D261" s="14">
        <v>700</v>
      </c>
      <c r="E261" s="33">
        <f t="shared" si="12"/>
        <v>0</v>
      </c>
    </row>
    <row r="262" spans="1:8" ht="15.75" x14ac:dyDescent="0.25">
      <c r="A262" s="68" t="s">
        <v>318</v>
      </c>
      <c r="B262" s="69" t="s">
        <v>507</v>
      </c>
      <c r="C262" s="33">
        <v>4000</v>
      </c>
      <c r="D262" s="14">
        <v>4000</v>
      </c>
      <c r="E262" s="33">
        <f t="shared" si="12"/>
        <v>0</v>
      </c>
    </row>
    <row r="263" spans="1:8" ht="15.75" x14ac:dyDescent="0.25">
      <c r="A263" s="68" t="s">
        <v>319</v>
      </c>
      <c r="B263" s="74" t="s">
        <v>508</v>
      </c>
      <c r="C263" s="33">
        <v>2000</v>
      </c>
      <c r="D263" s="14">
        <v>2000</v>
      </c>
      <c r="E263" s="33">
        <f t="shared" si="12"/>
        <v>0</v>
      </c>
    </row>
    <row r="264" spans="1:8" ht="15.75" x14ac:dyDescent="0.25">
      <c r="A264" s="68" t="s">
        <v>320</v>
      </c>
      <c r="B264" s="74" t="s">
        <v>509</v>
      </c>
      <c r="C264" s="33">
        <v>700</v>
      </c>
      <c r="D264" s="14">
        <v>2500</v>
      </c>
      <c r="E264" s="33">
        <f t="shared" si="12"/>
        <v>1800</v>
      </c>
    </row>
    <row r="265" spans="1:8" ht="15.75" x14ac:dyDescent="0.25">
      <c r="A265" s="68" t="s">
        <v>321</v>
      </c>
      <c r="B265" s="69" t="s">
        <v>510</v>
      </c>
      <c r="C265" s="33">
        <v>20000</v>
      </c>
      <c r="D265" s="14">
        <v>30000</v>
      </c>
      <c r="E265" s="33">
        <f t="shared" si="12"/>
        <v>10000</v>
      </c>
    </row>
    <row r="266" spans="1:8" ht="15.75" x14ac:dyDescent="0.25">
      <c r="A266" s="68" t="s">
        <v>322</v>
      </c>
      <c r="B266" s="69" t="s">
        <v>511</v>
      </c>
      <c r="C266" s="33">
        <v>35000</v>
      </c>
      <c r="D266" s="33">
        <v>35000</v>
      </c>
      <c r="E266" s="33">
        <f t="shared" si="12"/>
        <v>0</v>
      </c>
      <c r="F266" s="56"/>
      <c r="G266" s="56"/>
      <c r="H266" s="56"/>
    </row>
    <row r="267" spans="1:8" ht="15.75" x14ac:dyDescent="0.25">
      <c r="A267" s="68" t="s">
        <v>323</v>
      </c>
      <c r="B267" s="69" t="s">
        <v>512</v>
      </c>
      <c r="C267" s="80">
        <v>500</v>
      </c>
      <c r="D267" s="40">
        <v>500</v>
      </c>
      <c r="E267" s="33">
        <f t="shared" si="12"/>
        <v>0</v>
      </c>
    </row>
    <row r="268" spans="1:8" ht="15.75" x14ac:dyDescent="0.25">
      <c r="A268" s="68" t="s">
        <v>324</v>
      </c>
      <c r="B268" s="79" t="s">
        <v>513</v>
      </c>
      <c r="C268" s="80">
        <v>1330</v>
      </c>
      <c r="D268" s="40">
        <v>1330</v>
      </c>
      <c r="E268" s="33">
        <f t="shared" si="12"/>
        <v>0</v>
      </c>
    </row>
    <row r="269" spans="1:8" ht="15.75" x14ac:dyDescent="0.25">
      <c r="A269" s="77" t="s">
        <v>325</v>
      </c>
      <c r="B269" s="72" t="s">
        <v>514</v>
      </c>
      <c r="C269" s="33">
        <v>1400</v>
      </c>
      <c r="D269" s="14">
        <v>1400</v>
      </c>
      <c r="E269" s="33">
        <f t="shared" si="12"/>
        <v>0</v>
      </c>
    </row>
    <row r="270" spans="1:8" ht="15.75" x14ac:dyDescent="0.25">
      <c r="A270" s="41">
        <v>383</v>
      </c>
      <c r="B270" s="42" t="s">
        <v>122</v>
      </c>
      <c r="C270" s="22">
        <f>SUM(C271)</f>
        <v>1400</v>
      </c>
      <c r="D270" s="22">
        <f>SUM(D271)</f>
        <v>1400</v>
      </c>
      <c r="E270" s="22">
        <f>D270-C270</f>
        <v>0</v>
      </c>
    </row>
    <row r="271" spans="1:8" ht="15.75" x14ac:dyDescent="0.25">
      <c r="A271" s="81" t="s">
        <v>326</v>
      </c>
      <c r="B271" s="82" t="s">
        <v>515</v>
      </c>
      <c r="C271" s="14">
        <v>1400</v>
      </c>
      <c r="D271" s="14">
        <v>1400</v>
      </c>
      <c r="E271" s="33">
        <f t="shared" si="12"/>
        <v>0</v>
      </c>
      <c r="F271" s="56"/>
    </row>
    <row r="272" spans="1:8" ht="15.75" x14ac:dyDescent="0.25">
      <c r="A272" s="41">
        <v>386</v>
      </c>
      <c r="B272" s="42" t="s">
        <v>123</v>
      </c>
      <c r="C272" s="22">
        <f>SUM( C273)</f>
        <v>1000</v>
      </c>
      <c r="D272" s="22">
        <f>SUM( D273)</f>
        <v>1000</v>
      </c>
      <c r="E272" s="22">
        <f>D272-C272</f>
        <v>0</v>
      </c>
    </row>
    <row r="273" spans="1:6" ht="16.5" thickBot="1" x14ac:dyDescent="0.3">
      <c r="A273" s="83" t="s">
        <v>327</v>
      </c>
      <c r="B273" s="84" t="s">
        <v>123</v>
      </c>
      <c r="C273" s="44">
        <v>1000</v>
      </c>
      <c r="D273" s="44">
        <v>1000</v>
      </c>
      <c r="E273" s="33">
        <f t="shared" si="12"/>
        <v>0</v>
      </c>
    </row>
    <row r="274" spans="1:6" ht="15.75" x14ac:dyDescent="0.25">
      <c r="A274" s="96">
        <v>4</v>
      </c>
      <c r="B274" s="97" t="s">
        <v>124</v>
      </c>
      <c r="C274" s="98">
        <f>C278+C275+C327</f>
        <v>4006303.58</v>
      </c>
      <c r="D274" s="98">
        <f>D278+D275+D327</f>
        <v>645400</v>
      </c>
      <c r="E274" s="98">
        <f>D274-C274</f>
        <v>-3360903.58</v>
      </c>
    </row>
    <row r="275" spans="1:6" ht="15.75" x14ac:dyDescent="0.25">
      <c r="A275" s="50">
        <v>41</v>
      </c>
      <c r="B275" s="10" t="s">
        <v>133</v>
      </c>
      <c r="C275" s="51">
        <f>C276</f>
        <v>5000</v>
      </c>
      <c r="D275" s="51">
        <f>D276</f>
        <v>0</v>
      </c>
      <c r="E275" s="51">
        <f>D275-C275</f>
        <v>-5000</v>
      </c>
    </row>
    <row r="276" spans="1:6" ht="15.75" x14ac:dyDescent="0.25">
      <c r="A276" s="45">
        <v>411</v>
      </c>
      <c r="B276" s="46" t="s">
        <v>134</v>
      </c>
      <c r="C276" s="47">
        <f>SUM(C277)</f>
        <v>5000</v>
      </c>
      <c r="D276" s="47">
        <f t="shared" ref="D276" si="13">SUM(D277)</f>
        <v>0</v>
      </c>
      <c r="E276" s="47">
        <f>D276-C276</f>
        <v>-5000</v>
      </c>
    </row>
    <row r="277" spans="1:6" ht="15.75" x14ac:dyDescent="0.25">
      <c r="A277" s="85" t="s">
        <v>328</v>
      </c>
      <c r="B277" s="86" t="s">
        <v>516</v>
      </c>
      <c r="C277" s="43">
        <v>5000</v>
      </c>
      <c r="D277" s="43">
        <v>0</v>
      </c>
      <c r="E277" s="33">
        <f t="shared" ref="E277" si="14">D277-C277</f>
        <v>-5000</v>
      </c>
    </row>
    <row r="278" spans="1:6" ht="15.75" x14ac:dyDescent="0.25">
      <c r="A278" s="23">
        <v>42</v>
      </c>
      <c r="B278" s="24" t="s">
        <v>125</v>
      </c>
      <c r="C278" s="25">
        <f>C279+C302+C321+C323</f>
        <v>3991303.58</v>
      </c>
      <c r="D278" s="25">
        <f>D279+D302+D321+D323</f>
        <v>645400</v>
      </c>
      <c r="E278" s="25">
        <f>D278-C278</f>
        <v>-3345903.58</v>
      </c>
    </row>
    <row r="279" spans="1:6" ht="15.75" x14ac:dyDescent="0.25">
      <c r="A279" s="17">
        <v>421</v>
      </c>
      <c r="B279" s="18" t="s">
        <v>126</v>
      </c>
      <c r="C279" s="19">
        <f>SUM(C281:C301)</f>
        <v>3665003.58</v>
      </c>
      <c r="D279" s="19">
        <f>SUM(D281:D301)</f>
        <v>436700</v>
      </c>
      <c r="E279" s="19">
        <f>D279-C279</f>
        <v>-3228303.58</v>
      </c>
    </row>
    <row r="280" spans="1:6" ht="15.75" x14ac:dyDescent="0.25">
      <c r="A280" s="20">
        <v>4212</v>
      </c>
      <c r="B280" s="21" t="s">
        <v>150</v>
      </c>
      <c r="C280" s="22"/>
      <c r="D280" s="22"/>
      <c r="E280" s="22"/>
    </row>
    <row r="281" spans="1:6" ht="15.75" x14ac:dyDescent="0.25">
      <c r="A281" s="70" t="s">
        <v>329</v>
      </c>
      <c r="B281" s="71" t="s">
        <v>517</v>
      </c>
      <c r="C281" s="14">
        <v>125000</v>
      </c>
      <c r="D281" s="14">
        <v>0</v>
      </c>
      <c r="E281" s="33">
        <f t="shared" ref="E281:E301" si="15">D281-C281</f>
        <v>-125000</v>
      </c>
    </row>
    <row r="282" spans="1:6" ht="15.75" x14ac:dyDescent="0.25">
      <c r="A282" s="70" t="s">
        <v>330</v>
      </c>
      <c r="B282" s="71" t="s">
        <v>580</v>
      </c>
      <c r="C282" s="14">
        <v>45000</v>
      </c>
      <c r="D282" s="14">
        <v>25000</v>
      </c>
      <c r="E282" s="33">
        <f t="shared" si="15"/>
        <v>-20000</v>
      </c>
      <c r="F282" s="100"/>
    </row>
    <row r="283" spans="1:6" ht="15.75" x14ac:dyDescent="0.25">
      <c r="A283" s="70" t="s">
        <v>331</v>
      </c>
      <c r="B283" s="71" t="s">
        <v>518</v>
      </c>
      <c r="C283" s="14">
        <v>538000</v>
      </c>
      <c r="D283" s="14">
        <v>0</v>
      </c>
      <c r="E283" s="33">
        <f t="shared" si="15"/>
        <v>-538000</v>
      </c>
    </row>
    <row r="284" spans="1:6" ht="15.75" x14ac:dyDescent="0.25">
      <c r="A284" s="70" t="s">
        <v>545</v>
      </c>
      <c r="B284" s="71" t="s">
        <v>546</v>
      </c>
      <c r="C284" s="14">
        <v>129702.02</v>
      </c>
      <c r="D284" s="14">
        <v>180000</v>
      </c>
      <c r="E284" s="33">
        <f t="shared" si="15"/>
        <v>50297.979999999996</v>
      </c>
    </row>
    <row r="285" spans="1:6" ht="31.5" x14ac:dyDescent="0.25">
      <c r="A285" s="70" t="s">
        <v>332</v>
      </c>
      <c r="B285" s="76" t="s">
        <v>519</v>
      </c>
      <c r="C285" s="14">
        <v>33500</v>
      </c>
      <c r="D285" s="14">
        <v>0</v>
      </c>
      <c r="E285" s="33">
        <f t="shared" si="15"/>
        <v>-33500</v>
      </c>
    </row>
    <row r="286" spans="1:6" ht="15.75" x14ac:dyDescent="0.25">
      <c r="A286" s="70" t="s">
        <v>333</v>
      </c>
      <c r="B286" s="71" t="s">
        <v>547</v>
      </c>
      <c r="C286" s="14">
        <v>41421.56</v>
      </c>
      <c r="D286" s="14">
        <v>43700</v>
      </c>
      <c r="E286" s="33">
        <f t="shared" si="15"/>
        <v>2278.4400000000023</v>
      </c>
    </row>
    <row r="287" spans="1:6" ht="15.75" x14ac:dyDescent="0.25">
      <c r="A287" s="20">
        <v>4213</v>
      </c>
      <c r="B287" s="21" t="s">
        <v>520</v>
      </c>
      <c r="C287" s="22"/>
      <c r="D287" s="22"/>
      <c r="E287" s="22"/>
    </row>
    <row r="288" spans="1:6" ht="15.75" x14ac:dyDescent="0.25">
      <c r="A288" s="70" t="s">
        <v>334</v>
      </c>
      <c r="B288" s="71" t="s">
        <v>521</v>
      </c>
      <c r="C288" s="14">
        <v>2301080</v>
      </c>
      <c r="D288" s="14">
        <v>0</v>
      </c>
      <c r="E288" s="33">
        <f t="shared" si="15"/>
        <v>-2301080</v>
      </c>
    </row>
    <row r="289" spans="1:6" ht="15.75" x14ac:dyDescent="0.25">
      <c r="A289" s="70" t="s">
        <v>335</v>
      </c>
      <c r="B289" s="71" t="s">
        <v>522</v>
      </c>
      <c r="C289" s="14">
        <v>68000</v>
      </c>
      <c r="D289" s="14">
        <v>0</v>
      </c>
      <c r="E289" s="33">
        <f t="shared" si="15"/>
        <v>-68000</v>
      </c>
    </row>
    <row r="290" spans="1:6" ht="15.75" x14ac:dyDescent="0.25">
      <c r="A290" s="70" t="s">
        <v>548</v>
      </c>
      <c r="B290" s="71" t="s">
        <v>549</v>
      </c>
      <c r="C290" s="14">
        <v>55000</v>
      </c>
      <c r="D290" s="14">
        <v>70000</v>
      </c>
      <c r="E290" s="33">
        <f t="shared" si="15"/>
        <v>15000</v>
      </c>
    </row>
    <row r="291" spans="1:6" ht="15.75" x14ac:dyDescent="0.25">
      <c r="A291" s="70" t="s">
        <v>336</v>
      </c>
      <c r="B291" s="71" t="s">
        <v>523</v>
      </c>
      <c r="C291" s="33">
        <v>13300</v>
      </c>
      <c r="D291" s="33">
        <v>0</v>
      </c>
      <c r="E291" s="33">
        <f t="shared" si="15"/>
        <v>-13300</v>
      </c>
    </row>
    <row r="292" spans="1:6" ht="31.5" x14ac:dyDescent="0.25">
      <c r="A292" s="70" t="s">
        <v>337</v>
      </c>
      <c r="B292" s="76" t="s">
        <v>524</v>
      </c>
      <c r="C292" s="14">
        <v>43125</v>
      </c>
      <c r="D292" s="14">
        <v>0</v>
      </c>
      <c r="E292" s="33">
        <f t="shared" si="15"/>
        <v>-43125</v>
      </c>
    </row>
    <row r="293" spans="1:6" ht="15.75" x14ac:dyDescent="0.25">
      <c r="A293" s="70" t="s">
        <v>338</v>
      </c>
      <c r="B293" s="71" t="s">
        <v>525</v>
      </c>
      <c r="C293" s="33">
        <v>10000</v>
      </c>
      <c r="D293" s="33">
        <v>0</v>
      </c>
      <c r="E293" s="33">
        <f t="shared" si="15"/>
        <v>-10000</v>
      </c>
    </row>
    <row r="294" spans="1:6" ht="15.75" x14ac:dyDescent="0.25">
      <c r="A294" s="20">
        <v>4214</v>
      </c>
      <c r="B294" s="21" t="s">
        <v>151</v>
      </c>
      <c r="C294" s="22"/>
      <c r="D294" s="22"/>
      <c r="E294" s="99"/>
    </row>
    <row r="295" spans="1:6" ht="15.75" x14ac:dyDescent="0.25">
      <c r="A295" s="68" t="s">
        <v>550</v>
      </c>
      <c r="B295" s="69" t="s">
        <v>551</v>
      </c>
      <c r="C295" s="14">
        <v>20000</v>
      </c>
      <c r="D295" s="14">
        <v>19000</v>
      </c>
      <c r="E295" s="33">
        <f t="shared" si="15"/>
        <v>-1000</v>
      </c>
    </row>
    <row r="296" spans="1:6" ht="15.75" x14ac:dyDescent="0.25">
      <c r="A296" s="70" t="s">
        <v>339</v>
      </c>
      <c r="B296" s="71" t="s">
        <v>526</v>
      </c>
      <c r="C296" s="33">
        <v>10000</v>
      </c>
      <c r="D296" s="33">
        <v>0</v>
      </c>
      <c r="E296" s="33">
        <f t="shared" si="15"/>
        <v>-10000</v>
      </c>
    </row>
    <row r="297" spans="1:6" ht="15.75" x14ac:dyDescent="0.25">
      <c r="A297" s="70" t="s">
        <v>565</v>
      </c>
      <c r="B297" s="71" t="s">
        <v>564</v>
      </c>
      <c r="C297" s="33">
        <v>0</v>
      </c>
      <c r="D297" s="33">
        <v>3000</v>
      </c>
      <c r="E297" s="33">
        <f t="shared" si="15"/>
        <v>3000</v>
      </c>
    </row>
    <row r="298" spans="1:6" ht="15.75" x14ac:dyDescent="0.25">
      <c r="A298" s="70" t="s">
        <v>340</v>
      </c>
      <c r="B298" s="71" t="s">
        <v>527</v>
      </c>
      <c r="C298" s="33">
        <v>98125</v>
      </c>
      <c r="D298" s="33">
        <v>0</v>
      </c>
      <c r="E298" s="33">
        <f t="shared" si="15"/>
        <v>-98125</v>
      </c>
    </row>
    <row r="299" spans="1:6" ht="15.75" x14ac:dyDescent="0.25">
      <c r="A299" s="70" t="s">
        <v>552</v>
      </c>
      <c r="B299" s="71" t="s">
        <v>553</v>
      </c>
      <c r="C299" s="33">
        <v>53750</v>
      </c>
      <c r="D299" s="33">
        <v>69000</v>
      </c>
      <c r="E299" s="33">
        <f t="shared" si="15"/>
        <v>15250</v>
      </c>
      <c r="F299" s="100"/>
    </row>
    <row r="300" spans="1:6" ht="15.75" x14ac:dyDescent="0.25">
      <c r="A300" s="70" t="s">
        <v>341</v>
      </c>
      <c r="B300" s="71" t="s">
        <v>554</v>
      </c>
      <c r="C300" s="14">
        <v>50000</v>
      </c>
      <c r="D300" s="14">
        <v>0</v>
      </c>
      <c r="E300" s="33">
        <f t="shared" si="15"/>
        <v>-50000</v>
      </c>
    </row>
    <row r="301" spans="1:6" ht="15.75" x14ac:dyDescent="0.25">
      <c r="A301" s="70" t="s">
        <v>555</v>
      </c>
      <c r="B301" s="71" t="s">
        <v>556</v>
      </c>
      <c r="C301" s="33">
        <v>30000</v>
      </c>
      <c r="D301" s="33">
        <v>27000</v>
      </c>
      <c r="E301" s="33">
        <f t="shared" si="15"/>
        <v>-3000</v>
      </c>
    </row>
    <row r="302" spans="1:6" ht="15.75" x14ac:dyDescent="0.25">
      <c r="A302" s="90">
        <v>422</v>
      </c>
      <c r="B302" s="91" t="s">
        <v>127</v>
      </c>
      <c r="C302" s="35">
        <f>SUM(C304:C320)</f>
        <v>254900</v>
      </c>
      <c r="D302" s="35">
        <f>SUM(D304:D320)</f>
        <v>174700</v>
      </c>
      <c r="E302" s="19">
        <f>D302-C302</f>
        <v>-80200</v>
      </c>
    </row>
    <row r="303" spans="1:6" ht="15.75" x14ac:dyDescent="0.25">
      <c r="A303" s="36">
        <v>4221</v>
      </c>
      <c r="B303" s="37" t="s">
        <v>147</v>
      </c>
      <c r="C303" s="38"/>
      <c r="D303" s="38"/>
      <c r="E303" s="38"/>
    </row>
    <row r="304" spans="1:6" ht="15.75" x14ac:dyDescent="0.25">
      <c r="A304" s="70" t="s">
        <v>342</v>
      </c>
      <c r="B304" s="71" t="s">
        <v>528</v>
      </c>
      <c r="C304" s="33">
        <v>1400</v>
      </c>
      <c r="D304" s="33">
        <v>900</v>
      </c>
      <c r="E304" s="33">
        <f t="shared" ref="E304:E306" si="16">D304-C304</f>
        <v>-500</v>
      </c>
    </row>
    <row r="305" spans="1:7" ht="15.75" x14ac:dyDescent="0.25">
      <c r="A305" s="70" t="s">
        <v>343</v>
      </c>
      <c r="B305" s="71" t="s">
        <v>529</v>
      </c>
      <c r="C305" s="33">
        <v>0</v>
      </c>
      <c r="D305" s="33">
        <v>2200</v>
      </c>
      <c r="E305" s="33">
        <f t="shared" si="16"/>
        <v>2200</v>
      </c>
      <c r="F305" s="100"/>
      <c r="G305" s="100"/>
    </row>
    <row r="306" spans="1:7" ht="15.75" x14ac:dyDescent="0.25">
      <c r="A306" s="70" t="s">
        <v>344</v>
      </c>
      <c r="B306" s="71" t="s">
        <v>530</v>
      </c>
      <c r="C306" s="33">
        <v>2000</v>
      </c>
      <c r="D306" s="33">
        <v>0</v>
      </c>
      <c r="E306" s="33">
        <f t="shared" si="16"/>
        <v>-2000</v>
      </c>
    </row>
    <row r="307" spans="1:7" ht="15.75" x14ac:dyDescent="0.25">
      <c r="A307" s="36">
        <v>4223</v>
      </c>
      <c r="B307" s="37" t="s">
        <v>149</v>
      </c>
      <c r="C307" s="38"/>
      <c r="D307" s="38"/>
      <c r="E307" s="38"/>
    </row>
    <row r="308" spans="1:7" ht="15.75" x14ac:dyDescent="0.25">
      <c r="A308" s="70" t="s">
        <v>345</v>
      </c>
      <c r="B308" s="71" t="s">
        <v>579</v>
      </c>
      <c r="C308" s="33">
        <v>1500</v>
      </c>
      <c r="D308" s="33">
        <v>1100</v>
      </c>
      <c r="E308" s="33">
        <f t="shared" ref="E308:E309" si="17">D308-C308</f>
        <v>-400</v>
      </c>
    </row>
    <row r="309" spans="1:7" ht="31.5" x14ac:dyDescent="0.25">
      <c r="A309" s="70" t="s">
        <v>346</v>
      </c>
      <c r="B309" s="87" t="s">
        <v>557</v>
      </c>
      <c r="C309" s="33">
        <v>20000</v>
      </c>
      <c r="D309" s="33">
        <v>0</v>
      </c>
      <c r="E309" s="33">
        <f t="shared" si="17"/>
        <v>-20000</v>
      </c>
    </row>
    <row r="310" spans="1:7" ht="15.75" x14ac:dyDescent="0.25">
      <c r="A310" s="36">
        <v>4227</v>
      </c>
      <c r="B310" s="37" t="s">
        <v>148</v>
      </c>
      <c r="C310" s="38"/>
      <c r="D310" s="38"/>
      <c r="E310" s="38"/>
    </row>
    <row r="311" spans="1:7" ht="15.75" x14ac:dyDescent="0.25">
      <c r="A311" s="70" t="s">
        <v>347</v>
      </c>
      <c r="B311" s="71" t="s">
        <v>531</v>
      </c>
      <c r="C311" s="33">
        <v>2000</v>
      </c>
      <c r="D311" s="33">
        <v>15000</v>
      </c>
      <c r="E311" s="33">
        <f t="shared" ref="E311:E326" si="18">D311-C311</f>
        <v>13000</v>
      </c>
    </row>
    <row r="312" spans="1:7" ht="15.75" x14ac:dyDescent="0.25">
      <c r="A312" s="70" t="s">
        <v>348</v>
      </c>
      <c r="B312" s="71" t="s">
        <v>532</v>
      </c>
      <c r="C312" s="33">
        <v>3000</v>
      </c>
      <c r="D312" s="33">
        <v>300</v>
      </c>
      <c r="E312" s="33">
        <f t="shared" si="18"/>
        <v>-2700</v>
      </c>
    </row>
    <row r="313" spans="1:7" ht="15.75" x14ac:dyDescent="0.25">
      <c r="A313" s="70" t="s">
        <v>349</v>
      </c>
      <c r="B313" s="71" t="s">
        <v>533</v>
      </c>
      <c r="C313" s="33">
        <v>20000</v>
      </c>
      <c r="D313" s="33">
        <v>33000</v>
      </c>
      <c r="E313" s="33">
        <f t="shared" si="18"/>
        <v>13000</v>
      </c>
    </row>
    <row r="314" spans="1:7" ht="15.75" x14ac:dyDescent="0.25">
      <c r="A314" s="70" t="s">
        <v>350</v>
      </c>
      <c r="B314" s="88" t="s">
        <v>577</v>
      </c>
      <c r="C314" s="33">
        <v>5000</v>
      </c>
      <c r="D314" s="33">
        <v>10000</v>
      </c>
      <c r="E314" s="33">
        <f t="shared" si="18"/>
        <v>5000</v>
      </c>
    </row>
    <row r="315" spans="1:7" ht="15.75" x14ac:dyDescent="0.25">
      <c r="A315" s="70" t="s">
        <v>559</v>
      </c>
      <c r="B315" s="88" t="s">
        <v>558</v>
      </c>
      <c r="C315" s="33">
        <v>10000</v>
      </c>
      <c r="D315" s="33">
        <v>12200</v>
      </c>
      <c r="E315" s="33">
        <f t="shared" si="18"/>
        <v>2200</v>
      </c>
    </row>
    <row r="316" spans="1:7" ht="15.75" x14ac:dyDescent="0.25">
      <c r="A316" s="70" t="s">
        <v>560</v>
      </c>
      <c r="B316" s="88" t="s">
        <v>561</v>
      </c>
      <c r="C316" s="33">
        <v>40000</v>
      </c>
      <c r="D316" s="33">
        <v>38000</v>
      </c>
      <c r="E316" s="33">
        <f t="shared" si="18"/>
        <v>-2000</v>
      </c>
    </row>
    <row r="317" spans="1:7" ht="15.75" x14ac:dyDescent="0.25">
      <c r="A317" s="70" t="s">
        <v>562</v>
      </c>
      <c r="B317" s="88" t="s">
        <v>563</v>
      </c>
      <c r="C317" s="33">
        <v>60000</v>
      </c>
      <c r="D317" s="33">
        <v>52000</v>
      </c>
      <c r="E317" s="33">
        <f t="shared" si="18"/>
        <v>-8000</v>
      </c>
    </row>
    <row r="318" spans="1:7" ht="15.75" x14ac:dyDescent="0.25">
      <c r="A318" s="70" t="s">
        <v>351</v>
      </c>
      <c r="B318" s="71" t="s">
        <v>534</v>
      </c>
      <c r="C318" s="33">
        <v>20000</v>
      </c>
      <c r="D318" s="33">
        <v>0</v>
      </c>
      <c r="E318" s="33">
        <f t="shared" si="18"/>
        <v>-20000</v>
      </c>
    </row>
    <row r="319" spans="1:7" ht="15.75" x14ac:dyDescent="0.25">
      <c r="A319" s="70" t="s">
        <v>352</v>
      </c>
      <c r="B319" s="71" t="s">
        <v>535</v>
      </c>
      <c r="C319" s="33">
        <v>25000</v>
      </c>
      <c r="D319" s="33">
        <v>10000</v>
      </c>
      <c r="E319" s="33">
        <f t="shared" si="18"/>
        <v>-15000</v>
      </c>
    </row>
    <row r="320" spans="1:7" ht="15.75" x14ac:dyDescent="0.25">
      <c r="A320" s="70" t="s">
        <v>353</v>
      </c>
      <c r="B320" s="71" t="s">
        <v>536</v>
      </c>
      <c r="C320" s="33">
        <v>45000</v>
      </c>
      <c r="D320" s="33">
        <v>0</v>
      </c>
      <c r="E320" s="33">
        <f t="shared" si="18"/>
        <v>-45000</v>
      </c>
    </row>
    <row r="321" spans="1:6" ht="15.75" x14ac:dyDescent="0.25">
      <c r="A321" s="90">
        <v>423</v>
      </c>
      <c r="B321" s="91" t="s">
        <v>128</v>
      </c>
      <c r="C321" s="35">
        <f>SUM(C322:C322)</f>
        <v>20000</v>
      </c>
      <c r="D321" s="35">
        <f>SUM(D322:D322)</f>
        <v>34000</v>
      </c>
      <c r="E321" s="35">
        <f>D321-C321</f>
        <v>14000</v>
      </c>
    </row>
    <row r="322" spans="1:6" ht="15.75" x14ac:dyDescent="0.25">
      <c r="A322" s="85" t="s">
        <v>354</v>
      </c>
      <c r="B322" s="86" t="s">
        <v>537</v>
      </c>
      <c r="C322" s="43">
        <v>20000</v>
      </c>
      <c r="D322" s="43">
        <v>34000</v>
      </c>
      <c r="E322" s="33">
        <f t="shared" si="18"/>
        <v>14000</v>
      </c>
    </row>
    <row r="323" spans="1:6" ht="15.75" x14ac:dyDescent="0.25">
      <c r="A323" s="90">
        <v>426</v>
      </c>
      <c r="B323" s="91" t="s">
        <v>129</v>
      </c>
      <c r="C323" s="35">
        <f>SUM(C324:C326)</f>
        <v>51400</v>
      </c>
      <c r="D323" s="35">
        <f>SUM(D324:D326)</f>
        <v>0</v>
      </c>
      <c r="E323" s="35">
        <f>D323-C323</f>
        <v>-51400</v>
      </c>
    </row>
    <row r="324" spans="1:6" ht="15.75" x14ac:dyDescent="0.25">
      <c r="A324" s="70" t="s">
        <v>355</v>
      </c>
      <c r="B324" s="71" t="s">
        <v>538</v>
      </c>
      <c r="C324" s="33">
        <v>1400</v>
      </c>
      <c r="D324" s="33">
        <v>0</v>
      </c>
      <c r="E324" s="33">
        <f t="shared" si="18"/>
        <v>-1400</v>
      </c>
    </row>
    <row r="325" spans="1:6" ht="15.75" x14ac:dyDescent="0.25">
      <c r="A325" s="70" t="s">
        <v>356</v>
      </c>
      <c r="B325" s="71" t="s">
        <v>539</v>
      </c>
      <c r="C325" s="33">
        <v>20000</v>
      </c>
      <c r="D325" s="33">
        <v>0</v>
      </c>
      <c r="E325" s="33">
        <f t="shared" si="18"/>
        <v>-20000</v>
      </c>
    </row>
    <row r="326" spans="1:6" ht="15.75" x14ac:dyDescent="0.25">
      <c r="A326" s="70" t="s">
        <v>357</v>
      </c>
      <c r="B326" s="71" t="s">
        <v>540</v>
      </c>
      <c r="C326" s="33">
        <v>30000</v>
      </c>
      <c r="D326" s="33">
        <v>0</v>
      </c>
      <c r="E326" s="33">
        <f t="shared" si="18"/>
        <v>-30000</v>
      </c>
    </row>
    <row r="327" spans="1:6" ht="15.75" x14ac:dyDescent="0.25">
      <c r="A327" s="93">
        <v>45</v>
      </c>
      <c r="B327" s="94" t="s">
        <v>130</v>
      </c>
      <c r="C327" s="95">
        <f>C328</f>
        <v>10000</v>
      </c>
      <c r="D327" s="95">
        <f>D328</f>
        <v>0</v>
      </c>
      <c r="E327" s="95">
        <f>D327-C327</f>
        <v>-10000</v>
      </c>
    </row>
    <row r="328" spans="1:6" ht="15.75" x14ac:dyDescent="0.25">
      <c r="A328" s="90">
        <v>451</v>
      </c>
      <c r="B328" s="92" t="s">
        <v>131</v>
      </c>
      <c r="C328" s="35">
        <f>SUM(C329)</f>
        <v>10000</v>
      </c>
      <c r="D328" s="35">
        <f>SUM(D329)</f>
        <v>0</v>
      </c>
      <c r="E328" s="35">
        <f>D328-C328</f>
        <v>-10000</v>
      </c>
    </row>
    <row r="329" spans="1:6" ht="15.75" x14ac:dyDescent="0.25">
      <c r="A329" s="70" t="s">
        <v>358</v>
      </c>
      <c r="B329" s="89" t="s">
        <v>541</v>
      </c>
      <c r="C329" s="33">
        <v>10000</v>
      </c>
      <c r="D329" s="33">
        <v>0</v>
      </c>
      <c r="E329" s="33">
        <f t="shared" ref="E329" si="19">D329-C329</f>
        <v>-10000</v>
      </c>
      <c r="F329" s="105"/>
    </row>
    <row r="330" spans="1:6" ht="15.75" x14ac:dyDescent="0.25">
      <c r="A330" s="93">
        <v>92</v>
      </c>
      <c r="B330" s="94" t="s">
        <v>570</v>
      </c>
      <c r="C330" s="95">
        <f>C331</f>
        <v>31833.1</v>
      </c>
      <c r="D330" s="95">
        <f>D331</f>
        <v>0</v>
      </c>
      <c r="E330" s="95">
        <f>D330-C330</f>
        <v>-31833.1</v>
      </c>
      <c r="F330" s="56"/>
    </row>
    <row r="331" spans="1:6" ht="15.75" x14ac:dyDescent="0.25">
      <c r="A331" s="90">
        <v>922</v>
      </c>
      <c r="B331" s="92" t="s">
        <v>571</v>
      </c>
      <c r="C331" s="35">
        <f>SUM(C332)</f>
        <v>31833.1</v>
      </c>
      <c r="D331" s="35">
        <f>SUM(D332)</f>
        <v>0</v>
      </c>
      <c r="E331" s="35">
        <f>D331-C331</f>
        <v>-31833.1</v>
      </c>
      <c r="F331" s="56"/>
    </row>
    <row r="332" spans="1:6" ht="15.75" x14ac:dyDescent="0.25">
      <c r="A332" s="70">
        <v>92221</v>
      </c>
      <c r="B332" s="89" t="s">
        <v>572</v>
      </c>
      <c r="C332" s="33">
        <v>31833.1</v>
      </c>
      <c r="D332" s="33">
        <v>0</v>
      </c>
      <c r="E332" s="33">
        <f t="shared" ref="E332" si="20">D332-C332</f>
        <v>-31833.1</v>
      </c>
      <c r="F332" s="105"/>
    </row>
  </sheetData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Bogdanovci</dc:creator>
  <cp:lastModifiedBy>Općina Bogdanovci</cp:lastModifiedBy>
  <cp:lastPrinted>2025-12-31T09:20:21Z</cp:lastPrinted>
  <dcterms:created xsi:type="dcterms:W3CDTF">2024-11-13T13:03:48Z</dcterms:created>
  <dcterms:modified xsi:type="dcterms:W3CDTF">2025-12-31T09:32:30Z</dcterms:modified>
</cp:coreProperties>
</file>